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各団体\会津ドッジボール協会\会津親善大会\2018年\"/>
    </mc:Choice>
  </mc:AlternateContent>
  <xr:revisionPtr revIDLastSave="0" documentId="13_ncr:1_{05C00717-CF8D-4076-B203-909E394E9F46}" xr6:coauthVersionLast="36" xr6:coauthVersionMax="36" xr10:uidLastSave="{00000000-0000-0000-0000-000000000000}"/>
  <bookViews>
    <workbookView xWindow="0" yWindow="0" windowWidth="28800" windowHeight="12135" tabRatio="715" activeTab="4" xr2:uid="{00000000-000D-0000-FFFF-FFFF00000000}"/>
  </bookViews>
  <sheets>
    <sheet name="ﾁｰﾑ名" sheetId="1" r:id="rId1"/>
    <sheet name="タイムテーブル" sheetId="32" r:id="rId2"/>
    <sheet name="レギュラーリーグ表" sheetId="23" r:id="rId3"/>
    <sheet name="Jr.リーグ表" sheetId="24" r:id="rId4"/>
    <sheet name="ママさんリーグ表" sheetId="29" r:id="rId5"/>
    <sheet name="ﾄｰﾅﾒﾝﾄ記録" sheetId="39" r:id="rId6"/>
  </sheets>
  <definedNames>
    <definedName name="_xlnm.Print_Area" localSheetId="1">タイムテーブル!$A$1:$R$50</definedName>
    <definedName name="_xlnm.Print_Area" localSheetId="0">ﾁｰﾑ名!$A$1:$I$31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29" l="1"/>
  <c r="L16" i="29"/>
  <c r="L8" i="29"/>
  <c r="F4" i="29" l="1"/>
  <c r="AS9" i="39" l="1"/>
  <c r="AS8" i="39"/>
  <c r="AS7" i="39"/>
  <c r="L9" i="39"/>
  <c r="L8" i="39"/>
  <c r="L7" i="39"/>
  <c r="BA10" i="39"/>
  <c r="AJ10" i="39"/>
  <c r="AO12" i="39"/>
  <c r="AF12" i="39"/>
  <c r="AZ32" i="39"/>
  <c r="AU34" i="39"/>
  <c r="AW34" i="39"/>
  <c r="AX32" i="39"/>
  <c r="T28" i="39"/>
  <c r="E28" i="39"/>
  <c r="AT34" i="39"/>
  <c r="BG34" i="39" s="1"/>
  <c r="AX30" i="39"/>
  <c r="AZ30" i="39"/>
  <c r="AR34" i="39"/>
  <c r="AQ14" i="39"/>
  <c r="AL14" i="39"/>
  <c r="AI14" i="39"/>
  <c r="AD14" i="39"/>
  <c r="AW30" i="39"/>
  <c r="BG30" i="39" s="1"/>
  <c r="AR32" i="39"/>
  <c r="AT32" i="39"/>
  <c r="BG32" i="39" s="1"/>
  <c r="AU30" i="39"/>
  <c r="W30" i="39"/>
  <c r="P30" i="39"/>
  <c r="S32" i="39"/>
  <c r="N32" i="39"/>
  <c r="U10" i="39"/>
  <c r="E10" i="39"/>
  <c r="BE12" i="39"/>
  <c r="AV12" i="39"/>
  <c r="Y12" i="39"/>
  <c r="P12" i="39"/>
  <c r="I12" i="39"/>
  <c r="B12" i="39"/>
  <c r="BG14" i="39"/>
  <c r="BB14" i="39"/>
  <c r="AY14" i="39"/>
  <c r="AT14" i="39"/>
  <c r="AA14" i="39"/>
  <c r="V14" i="39"/>
  <c r="S14" i="39"/>
  <c r="N14" i="39"/>
  <c r="K14" i="39"/>
  <c r="F14" i="39"/>
  <c r="I30" i="39"/>
  <c r="B30" i="39"/>
  <c r="K32" i="39"/>
  <c r="F32" i="39"/>
  <c r="B35" i="39"/>
  <c r="AP17" i="39"/>
  <c r="AL17" i="39"/>
  <c r="AH17" i="39"/>
  <c r="AD17" i="39"/>
  <c r="V35" i="39"/>
  <c r="R35" i="39"/>
  <c r="N35" i="39"/>
  <c r="B17" i="39"/>
  <c r="BF17" i="39"/>
  <c r="BB17" i="39"/>
  <c r="AX17" i="39"/>
  <c r="AT17" i="39"/>
  <c r="Z17" i="39"/>
  <c r="V17" i="39"/>
  <c r="N17" i="39"/>
  <c r="R17" i="39"/>
  <c r="J17" i="39"/>
  <c r="F17" i="39"/>
  <c r="J35" i="39"/>
  <c r="F35" i="39"/>
  <c r="AI33" i="39"/>
  <c r="AI31" i="39"/>
  <c r="AI29" i="39"/>
  <c r="BA33" i="39" l="1"/>
  <c r="BE29" i="39"/>
  <c r="BC31" i="39"/>
  <c r="BG29" i="39"/>
  <c r="BE31" i="39"/>
  <c r="BA29" i="39"/>
  <c r="BG31" i="39"/>
  <c r="BE33" i="39"/>
  <c r="BC33" i="39"/>
  <c r="BC29" i="39"/>
  <c r="BA31" i="39"/>
  <c r="BG33" i="39"/>
  <c r="Q44" i="32"/>
  <c r="M44" i="32"/>
  <c r="Q42" i="32"/>
  <c r="F25" i="29" l="1"/>
  <c r="F24" i="29" s="1"/>
  <c r="K23" i="29"/>
  <c r="H25" i="29"/>
  <c r="I23" i="29"/>
  <c r="F9" i="29"/>
  <c r="F8" i="29" s="1"/>
  <c r="K7" i="29"/>
  <c r="H9" i="29"/>
  <c r="I7" i="29"/>
  <c r="I21" i="29"/>
  <c r="E25" i="29"/>
  <c r="S25" i="29" s="1"/>
  <c r="K21" i="29"/>
  <c r="C25" i="29"/>
  <c r="I5" i="29"/>
  <c r="E9" i="29"/>
  <c r="S9" i="29" s="1"/>
  <c r="K5" i="29"/>
  <c r="C9" i="29"/>
  <c r="C23" i="29"/>
  <c r="H21" i="29"/>
  <c r="E23" i="29"/>
  <c r="F21" i="29"/>
  <c r="C15" i="29"/>
  <c r="H13" i="29"/>
  <c r="E15" i="29"/>
  <c r="F13" i="29"/>
  <c r="F17" i="29"/>
  <c r="F16" i="29" s="1"/>
  <c r="K15" i="29"/>
  <c r="H17" i="29"/>
  <c r="I15" i="29"/>
  <c r="I13" i="29"/>
  <c r="E17" i="29"/>
  <c r="S17" i="29" s="1"/>
  <c r="K13" i="29"/>
  <c r="C17" i="29"/>
  <c r="C7" i="29"/>
  <c r="H5" i="29"/>
  <c r="E7" i="29"/>
  <c r="F5" i="29"/>
  <c r="F29" i="24"/>
  <c r="F28" i="24" s="1"/>
  <c r="K27" i="24"/>
  <c r="H29" i="24"/>
  <c r="I27" i="24"/>
  <c r="F9" i="24"/>
  <c r="F8" i="24" s="1"/>
  <c r="K7" i="24"/>
  <c r="H9" i="24"/>
  <c r="I7" i="24"/>
  <c r="C21" i="24"/>
  <c r="E21" i="24"/>
  <c r="F21" i="24"/>
  <c r="H21" i="24"/>
  <c r="L15" i="24"/>
  <c r="L14" i="24" s="1"/>
  <c r="F31" i="24"/>
  <c r="N27" i="24"/>
  <c r="H31" i="24"/>
  <c r="L27" i="24"/>
  <c r="F11" i="24"/>
  <c r="N7" i="24"/>
  <c r="H11" i="24"/>
  <c r="L7" i="24"/>
  <c r="C19" i="24"/>
  <c r="K15" i="24"/>
  <c r="E19" i="24"/>
  <c r="I15" i="24"/>
  <c r="I31" i="24"/>
  <c r="N29" i="24"/>
  <c r="K31" i="24"/>
  <c r="L29" i="24"/>
  <c r="L28" i="24" s="1"/>
  <c r="I11" i="24"/>
  <c r="N9" i="24"/>
  <c r="K11" i="24"/>
  <c r="L9" i="24"/>
  <c r="L8" i="24" s="1"/>
  <c r="C17" i="24"/>
  <c r="H15" i="24"/>
  <c r="V15" i="24" s="1"/>
  <c r="E17" i="24"/>
  <c r="F15" i="24"/>
  <c r="F19" i="24"/>
  <c r="K17" i="24"/>
  <c r="H19" i="24"/>
  <c r="I17" i="24"/>
  <c r="I16" i="24" s="1"/>
  <c r="C31" i="24"/>
  <c r="N25" i="24"/>
  <c r="E31" i="24"/>
  <c r="V31" i="24" s="1"/>
  <c r="L25" i="24"/>
  <c r="C11" i="24"/>
  <c r="N5" i="24"/>
  <c r="E11" i="24"/>
  <c r="L5" i="24"/>
  <c r="N17" i="24"/>
  <c r="L17" i="24"/>
  <c r="L16" i="24" s="1"/>
  <c r="C29" i="24"/>
  <c r="K25" i="24"/>
  <c r="E29" i="24"/>
  <c r="I25" i="24"/>
  <c r="C9" i="24"/>
  <c r="K5" i="24"/>
  <c r="E9" i="24"/>
  <c r="I5" i="24"/>
  <c r="I4" i="24" s="1"/>
  <c r="I21" i="24"/>
  <c r="N19" i="24"/>
  <c r="K21" i="24"/>
  <c r="L19" i="24"/>
  <c r="C27" i="24"/>
  <c r="H25" i="24"/>
  <c r="V25" i="24" s="1"/>
  <c r="E27" i="24"/>
  <c r="V27" i="24" s="1"/>
  <c r="F25" i="24"/>
  <c r="C7" i="24"/>
  <c r="H5" i="24"/>
  <c r="V5" i="24" s="1"/>
  <c r="E7" i="24"/>
  <c r="V7" i="24" s="1"/>
  <c r="F5" i="24"/>
  <c r="F37" i="23"/>
  <c r="F36" i="23" s="1"/>
  <c r="Q31" i="23"/>
  <c r="H37" i="23"/>
  <c r="O31" i="23"/>
  <c r="F25" i="23"/>
  <c r="F24" i="23" s="1"/>
  <c r="Q19" i="23"/>
  <c r="H25" i="23"/>
  <c r="O19" i="23"/>
  <c r="C23" i="23"/>
  <c r="N17" i="23"/>
  <c r="E23" i="23"/>
  <c r="L17" i="23"/>
  <c r="I37" i="23"/>
  <c r="Q33" i="23"/>
  <c r="K37" i="23"/>
  <c r="O33" i="23"/>
  <c r="I13" i="23"/>
  <c r="Q9" i="23"/>
  <c r="K13" i="23"/>
  <c r="O9" i="23"/>
  <c r="F23" i="23"/>
  <c r="N19" i="23"/>
  <c r="H23" i="23"/>
  <c r="F22" i="23" s="1"/>
  <c r="L19" i="23"/>
  <c r="C21" i="23"/>
  <c r="C20" i="23" s="1"/>
  <c r="K17" i="23"/>
  <c r="E21" i="23"/>
  <c r="I17" i="23"/>
  <c r="L37" i="23"/>
  <c r="Q35" i="23"/>
  <c r="N37" i="23"/>
  <c r="O35" i="23"/>
  <c r="O34" i="23" s="1"/>
  <c r="L13" i="23"/>
  <c r="Q11" i="23"/>
  <c r="N13" i="23"/>
  <c r="O11" i="23"/>
  <c r="O10" i="23" s="1"/>
  <c r="F21" i="23"/>
  <c r="K19" i="23"/>
  <c r="H21" i="23"/>
  <c r="I19" i="23"/>
  <c r="O17" i="23"/>
  <c r="E25" i="23"/>
  <c r="Q17" i="23"/>
  <c r="C25" i="23"/>
  <c r="I35" i="23"/>
  <c r="N33" i="23"/>
  <c r="K35" i="23"/>
  <c r="I34" i="23" s="1"/>
  <c r="L33" i="23"/>
  <c r="I11" i="23"/>
  <c r="N9" i="23"/>
  <c r="K11" i="23"/>
  <c r="L9" i="23"/>
  <c r="C19" i="23"/>
  <c r="H17" i="23"/>
  <c r="E19" i="23"/>
  <c r="F17" i="23"/>
  <c r="F16" i="23" s="1"/>
  <c r="F13" i="23"/>
  <c r="Q7" i="23"/>
  <c r="H13" i="23"/>
  <c r="O7" i="23"/>
  <c r="C35" i="23"/>
  <c r="C34" i="23" s="1"/>
  <c r="N29" i="23"/>
  <c r="E35" i="23"/>
  <c r="L29" i="23"/>
  <c r="C11" i="23"/>
  <c r="N5" i="23"/>
  <c r="E11" i="23"/>
  <c r="L5" i="23"/>
  <c r="I25" i="23"/>
  <c r="Q21" i="23"/>
  <c r="K25" i="23"/>
  <c r="O21" i="23"/>
  <c r="F35" i="23"/>
  <c r="N31" i="23"/>
  <c r="H35" i="23"/>
  <c r="L31" i="23"/>
  <c r="F11" i="23"/>
  <c r="N7" i="23"/>
  <c r="H11" i="23"/>
  <c r="L7" i="23"/>
  <c r="C33" i="23"/>
  <c r="C32" i="23" s="1"/>
  <c r="K29" i="23"/>
  <c r="E33" i="23"/>
  <c r="I29" i="23"/>
  <c r="C9" i="23"/>
  <c r="C8" i="23" s="1"/>
  <c r="K5" i="23"/>
  <c r="E9" i="23"/>
  <c r="I5" i="23"/>
  <c r="L25" i="23"/>
  <c r="Q23" i="23"/>
  <c r="N25" i="23"/>
  <c r="O23" i="23"/>
  <c r="F33" i="23"/>
  <c r="K31" i="23"/>
  <c r="H33" i="23"/>
  <c r="I31" i="23"/>
  <c r="F9" i="23"/>
  <c r="K7" i="23"/>
  <c r="H9" i="23"/>
  <c r="I7" i="23"/>
  <c r="I6" i="23" s="1"/>
  <c r="O30" i="23" l="1"/>
  <c r="O6" i="23"/>
  <c r="F12" i="23"/>
  <c r="L28" i="23"/>
  <c r="O18" i="23"/>
  <c r="Y19" i="23"/>
  <c r="L16" i="23"/>
  <c r="O32" i="23"/>
  <c r="I36" i="23"/>
  <c r="L4" i="23"/>
  <c r="C10" i="23"/>
  <c r="O20" i="23"/>
  <c r="I24" i="23"/>
  <c r="O8" i="23"/>
  <c r="I12" i="23"/>
  <c r="L18" i="23"/>
  <c r="L30" i="23"/>
  <c r="F34" i="23"/>
  <c r="L6" i="23"/>
  <c r="F10" i="23"/>
  <c r="I14" i="29"/>
  <c r="I22" i="29"/>
  <c r="I6" i="29"/>
  <c r="I26" i="24"/>
  <c r="V29" i="24"/>
  <c r="I6" i="24"/>
  <c r="V9" i="24"/>
  <c r="F18" i="24"/>
  <c r="L24" i="24"/>
  <c r="L4" i="24"/>
  <c r="L26" i="24"/>
  <c r="F30" i="24"/>
  <c r="L6" i="24"/>
  <c r="V11" i="24"/>
  <c r="F10" i="24"/>
  <c r="F20" i="24"/>
  <c r="I24" i="24"/>
  <c r="I14" i="24"/>
  <c r="S21" i="29"/>
  <c r="I20" i="29"/>
  <c r="S5" i="29"/>
  <c r="I4" i="29"/>
  <c r="S13" i="29"/>
  <c r="I12" i="29"/>
  <c r="I28" i="23"/>
  <c r="I16" i="23"/>
  <c r="I4" i="23"/>
  <c r="O22" i="23"/>
  <c r="L24" i="23"/>
  <c r="Y35" i="23"/>
  <c r="L36" i="23"/>
  <c r="F8" i="23"/>
  <c r="I18" i="23"/>
  <c r="F20" i="23"/>
  <c r="I30" i="23"/>
  <c r="F32" i="23"/>
  <c r="L12" i="23"/>
  <c r="L18" i="24"/>
  <c r="I20" i="24"/>
  <c r="I30" i="24"/>
  <c r="F24" i="24"/>
  <c r="I10" i="24"/>
  <c r="F4" i="24"/>
  <c r="C18" i="23"/>
  <c r="L8" i="23"/>
  <c r="I10" i="23"/>
  <c r="L32" i="23"/>
  <c r="C24" i="23"/>
  <c r="O16" i="23"/>
  <c r="O16" i="24"/>
  <c r="V16" i="24"/>
  <c r="Q16" i="24"/>
  <c r="S16" i="24"/>
  <c r="Q18" i="24"/>
  <c r="S18" i="24"/>
  <c r="V18" i="24"/>
  <c r="O18" i="24"/>
  <c r="F12" i="29"/>
  <c r="C18" i="24"/>
  <c r="V14" i="24"/>
  <c r="O14" i="24"/>
  <c r="S14" i="24"/>
  <c r="Q14" i="24"/>
  <c r="V20" i="24"/>
  <c r="O20" i="24"/>
  <c r="S20" i="24"/>
  <c r="Q20" i="24"/>
  <c r="S6" i="29"/>
  <c r="L6" i="29"/>
  <c r="P6" i="29"/>
  <c r="N6" i="29"/>
  <c r="L14" i="29"/>
  <c r="N14" i="29"/>
  <c r="S14" i="29"/>
  <c r="P14" i="29"/>
  <c r="S22" i="29"/>
  <c r="P22" i="29"/>
  <c r="L22" i="29"/>
  <c r="N22" i="29"/>
  <c r="C14" i="29"/>
  <c r="C20" i="24"/>
  <c r="C16" i="24"/>
  <c r="Q30" i="24"/>
  <c r="V30" i="24"/>
  <c r="S30" i="24"/>
  <c r="O30" i="24"/>
  <c r="V21" i="24"/>
  <c r="Y9" i="23"/>
  <c r="Y11" i="23"/>
  <c r="Y17" i="23"/>
  <c r="Y25" i="23"/>
  <c r="Q6" i="24"/>
  <c r="V6" i="24"/>
  <c r="O6" i="24"/>
  <c r="S6" i="24"/>
  <c r="O26" i="24"/>
  <c r="S26" i="24"/>
  <c r="V26" i="24"/>
  <c r="Q26" i="24"/>
  <c r="V8" i="24"/>
  <c r="S8" i="24"/>
  <c r="Q8" i="24"/>
  <c r="O8" i="24"/>
  <c r="O28" i="24"/>
  <c r="V28" i="24"/>
  <c r="Q28" i="24"/>
  <c r="S28" i="24"/>
  <c r="V17" i="24"/>
  <c r="V19" i="24"/>
  <c r="N4" i="29"/>
  <c r="S4" i="29"/>
  <c r="L4" i="29"/>
  <c r="P4" i="29"/>
  <c r="N16" i="29"/>
  <c r="P16" i="29"/>
  <c r="S16" i="29"/>
  <c r="L12" i="29"/>
  <c r="S12" i="29"/>
  <c r="P12" i="29"/>
  <c r="N12" i="29"/>
  <c r="P20" i="29"/>
  <c r="S20" i="29"/>
  <c r="N20" i="29"/>
  <c r="L20" i="29"/>
  <c r="N8" i="29"/>
  <c r="S8" i="29"/>
  <c r="P8" i="29"/>
  <c r="N24" i="29"/>
  <c r="S24" i="29"/>
  <c r="P24" i="29"/>
  <c r="C6" i="29"/>
  <c r="C16" i="29"/>
  <c r="C24" i="29"/>
  <c r="F14" i="24"/>
  <c r="C6" i="24"/>
  <c r="Y16" i="23"/>
  <c r="V16" i="23"/>
  <c r="R16" i="23"/>
  <c r="T16" i="23"/>
  <c r="T24" i="23"/>
  <c r="Y24" i="23"/>
  <c r="R24" i="23"/>
  <c r="V24" i="23"/>
  <c r="S10" i="24"/>
  <c r="O10" i="24"/>
  <c r="V10" i="24"/>
  <c r="Q10" i="24"/>
  <c r="C8" i="29"/>
  <c r="F20" i="29"/>
  <c r="C8" i="24"/>
  <c r="C28" i="24"/>
  <c r="Y33" i="23"/>
  <c r="Y8" i="23"/>
  <c r="T8" i="23"/>
  <c r="R8" i="23"/>
  <c r="V8" i="23"/>
  <c r="R32" i="23"/>
  <c r="T32" i="23"/>
  <c r="Y32" i="23"/>
  <c r="V32" i="23"/>
  <c r="R10" i="23"/>
  <c r="V10" i="23"/>
  <c r="Y10" i="23"/>
  <c r="T10" i="23"/>
  <c r="Y34" i="23"/>
  <c r="V34" i="23"/>
  <c r="R34" i="23"/>
  <c r="T34" i="23"/>
  <c r="T18" i="23"/>
  <c r="R18" i="23"/>
  <c r="V18" i="23"/>
  <c r="Y18" i="23"/>
  <c r="S4" i="24"/>
  <c r="Q4" i="24"/>
  <c r="V4" i="24"/>
  <c r="O4" i="24"/>
  <c r="S24" i="24"/>
  <c r="V24" i="24"/>
  <c r="Q24" i="24"/>
  <c r="O24" i="24"/>
  <c r="S7" i="29"/>
  <c r="S15" i="29"/>
  <c r="S23" i="29"/>
  <c r="C22" i="23"/>
  <c r="C22" i="29"/>
  <c r="C10" i="24"/>
  <c r="C30" i="24"/>
  <c r="C26" i="24"/>
  <c r="O29" i="23"/>
  <c r="E37" i="23"/>
  <c r="Y37" i="23" s="1"/>
  <c r="Q29" i="23"/>
  <c r="C37" i="23"/>
  <c r="E13" i="23"/>
  <c r="Y13" i="23" s="1"/>
  <c r="O5" i="23"/>
  <c r="Q5" i="23"/>
  <c r="C13" i="23"/>
  <c r="I23" i="23"/>
  <c r="Y22" i="23" s="1"/>
  <c r="N21" i="23"/>
  <c r="Y21" i="23" s="1"/>
  <c r="K23" i="23"/>
  <c r="T22" i="23" s="1"/>
  <c r="L21" i="23"/>
  <c r="Y20" i="23" s="1"/>
  <c r="C31" i="23"/>
  <c r="H29" i="23"/>
  <c r="E31" i="23"/>
  <c r="Y31" i="23" s="1"/>
  <c r="F29" i="23"/>
  <c r="H5" i="23"/>
  <c r="C7" i="23"/>
  <c r="E7" i="23"/>
  <c r="Y7" i="23" s="1"/>
  <c r="F5" i="23"/>
  <c r="T6" i="24" l="1"/>
  <c r="Q24" i="29"/>
  <c r="T18" i="24"/>
  <c r="T8" i="24"/>
  <c r="Q12" i="29"/>
  <c r="W10" i="23"/>
  <c r="W8" i="23"/>
  <c r="T20" i="23"/>
  <c r="W24" i="23"/>
  <c r="Y23" i="23"/>
  <c r="Y6" i="23"/>
  <c r="V6" i="23"/>
  <c r="R6" i="23"/>
  <c r="T6" i="23"/>
  <c r="C6" i="23"/>
  <c r="Y29" i="23"/>
  <c r="O4" i="23"/>
  <c r="R20" i="23"/>
  <c r="W16" i="23"/>
  <c r="T30" i="24"/>
  <c r="Q22" i="29"/>
  <c r="Y5" i="23"/>
  <c r="T30" i="23"/>
  <c r="R30" i="23"/>
  <c r="W30" i="23" s="1"/>
  <c r="V30" i="23"/>
  <c r="Y30" i="23"/>
  <c r="C30" i="23"/>
  <c r="I22" i="23"/>
  <c r="O28" i="23"/>
  <c r="V22" i="23"/>
  <c r="W18" i="23"/>
  <c r="W32" i="23"/>
  <c r="T10" i="24"/>
  <c r="Q16" i="29"/>
  <c r="Q6" i="29"/>
  <c r="T20" i="24"/>
  <c r="T14" i="24"/>
  <c r="T4" i="23"/>
  <c r="V4" i="23"/>
  <c r="Y4" i="23"/>
  <c r="R4" i="23"/>
  <c r="F4" i="23"/>
  <c r="R28" i="23"/>
  <c r="V28" i="23"/>
  <c r="Y28" i="23"/>
  <c r="T28" i="23"/>
  <c r="F28" i="23"/>
  <c r="L20" i="23"/>
  <c r="T12" i="23"/>
  <c r="V12" i="23"/>
  <c r="Y12" i="23"/>
  <c r="R12" i="23"/>
  <c r="C12" i="23"/>
  <c r="V36" i="23"/>
  <c r="T36" i="23"/>
  <c r="Y36" i="23"/>
  <c r="R36" i="23"/>
  <c r="C36" i="23"/>
  <c r="T24" i="24"/>
  <c r="T4" i="24"/>
  <c r="R22" i="23"/>
  <c r="W22" i="23" s="1"/>
  <c r="V20" i="23"/>
  <c r="W34" i="23"/>
  <c r="Q8" i="29"/>
  <c r="Q20" i="29"/>
  <c r="Q4" i="29"/>
  <c r="T28" i="24"/>
  <c r="T26" i="24"/>
  <c r="Q14" i="29"/>
  <c r="T16" i="24"/>
  <c r="W20" i="23" l="1"/>
  <c r="W28" i="23"/>
  <c r="W12" i="23"/>
  <c r="W36" i="23"/>
  <c r="W4" i="23"/>
  <c r="W6" i="23"/>
</calcChain>
</file>

<file path=xl/sharedStrings.xml><?xml version="1.0" encoding="utf-8"?>
<sst xmlns="http://schemas.openxmlformats.org/spreadsheetml/2006/main" count="858" uniqueCount="281">
  <si>
    <t>試合</t>
    <rPh sb="0" eb="2">
      <t>シアイ</t>
    </rPh>
    <phoneticPr fontId="1"/>
  </si>
  <si>
    <t>時間</t>
    <rPh sb="0" eb="2">
      <t>ジカン</t>
    </rPh>
    <phoneticPr fontId="1"/>
  </si>
  <si>
    <t>オフィシャル席を
背にして左サイド</t>
    <rPh sb="6" eb="7">
      <t>セキ</t>
    </rPh>
    <rPh sb="9" eb="10">
      <t>セ</t>
    </rPh>
    <rPh sb="13" eb="14">
      <t>ヒダリ</t>
    </rPh>
    <phoneticPr fontId="1"/>
  </si>
  <si>
    <t>対</t>
    <rPh sb="0" eb="1">
      <t>タイ</t>
    </rPh>
    <phoneticPr fontId="1"/>
  </si>
  <si>
    <t>オフィシャル席を
背にして右サイド</t>
    <rPh sb="6" eb="7">
      <t>セキ</t>
    </rPh>
    <rPh sb="13" eb="14">
      <t>ミギ</t>
    </rPh>
    <phoneticPr fontId="1"/>
  </si>
  <si>
    <t>予選リーグ</t>
    <rPh sb="0" eb="2">
      <t>ヨセン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</si>
  <si>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</si>
  <si>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</si>
  <si>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</si>
  <si>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</si>
  <si>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</si>
  <si>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勝－分－敗</t>
    <rPh sb="0" eb="1">
      <t>ショウ</t>
    </rPh>
    <rPh sb="2" eb="3">
      <t>ブン</t>
    </rPh>
    <rPh sb="4" eb="5">
      <t>ハイ</t>
    </rPh>
    <phoneticPr fontId="1"/>
  </si>
  <si>
    <t>勝点</t>
    <rPh sb="0" eb="1">
      <t>カ</t>
    </rPh>
    <rPh sb="1" eb="2">
      <t>テン</t>
    </rPh>
    <phoneticPr fontId="1"/>
  </si>
  <si>
    <t>人数</t>
    <rPh sb="0" eb="2">
      <t>ニンズウ</t>
    </rPh>
    <phoneticPr fontId="1"/>
  </si>
  <si>
    <t>順位</t>
    <rPh sb="0" eb="2">
      <t>ジュンイ</t>
    </rPh>
    <phoneticPr fontId="1"/>
  </si>
  <si>
    <t xml:space="preserve"> 内</t>
    <rPh sb="1" eb="2">
      <t>ナイ</t>
    </rPh>
    <phoneticPr fontId="1"/>
  </si>
  <si>
    <t xml:space="preserve"> 相</t>
    <rPh sb="1" eb="2">
      <t>ショウ</t>
    </rPh>
    <phoneticPr fontId="1"/>
  </si>
  <si>
    <t>新鶴ファイターズ</t>
    <rPh sb="0" eb="2">
      <t>ニイツル</t>
    </rPh>
    <phoneticPr fontId="1"/>
  </si>
  <si>
    <t>城西レッドウイングス</t>
    <rPh sb="0" eb="2">
      <t>ジョウサイ</t>
    </rPh>
    <phoneticPr fontId="2"/>
  </si>
  <si>
    <t>鳥川トレルンジャー</t>
    <rPh sb="0" eb="2">
      <t>トリカワ</t>
    </rPh>
    <phoneticPr fontId="2"/>
  </si>
  <si>
    <t>鳥川ライジングファルコン</t>
    <rPh sb="0" eb="2">
      <t>トリカワ</t>
    </rPh>
    <phoneticPr fontId="1"/>
  </si>
  <si>
    <t>門田パープルソウル</t>
    <rPh sb="0" eb="2">
      <t>モンデン</t>
    </rPh>
    <phoneticPr fontId="1"/>
  </si>
  <si>
    <t>永盛ミュートス・キッズ</t>
    <rPh sb="0" eb="2">
      <t>ナガモリ</t>
    </rPh>
    <phoneticPr fontId="1"/>
  </si>
  <si>
    <t>須賀川ブルーインパルス</t>
    <rPh sb="0" eb="3">
      <t>スカガワ</t>
    </rPh>
    <phoneticPr fontId="1"/>
  </si>
  <si>
    <t>Ａリーグ</t>
    <phoneticPr fontId="1"/>
  </si>
  <si>
    <t>城西レッドウイングス</t>
    <phoneticPr fontId="3"/>
  </si>
  <si>
    <t>鳥川ライジングファルコン</t>
    <phoneticPr fontId="3"/>
  </si>
  <si>
    <t>Ａｏｉトップガン</t>
    <phoneticPr fontId="3"/>
  </si>
  <si>
    <t>ＷＡＮＯドリームズ</t>
  </si>
  <si>
    <t>レギュラーの部</t>
    <rPh sb="6" eb="7">
      <t>ブ</t>
    </rPh>
    <phoneticPr fontId="3"/>
  </si>
  <si>
    <t>緑ヶ丘ドッジボール
　スポーツ少年団</t>
    <phoneticPr fontId="3"/>
  </si>
  <si>
    <t>チーム</t>
    <phoneticPr fontId="3"/>
  </si>
  <si>
    <t>いいのフェニックス</t>
  </si>
  <si>
    <t>M.U.D.C</t>
  </si>
  <si>
    <t>白二ビクトリー</t>
    <rPh sb="0" eb="1">
      <t>シロ</t>
    </rPh>
    <rPh sb="1" eb="2">
      <t>ニ</t>
    </rPh>
    <phoneticPr fontId="1"/>
  </si>
  <si>
    <t>福島県須賀川市</t>
    <rPh sb="0" eb="3">
      <t>フクシマケン</t>
    </rPh>
    <rPh sb="3" eb="7">
      <t>スカガワシ</t>
    </rPh>
    <phoneticPr fontId="1"/>
  </si>
  <si>
    <t>Aoiミラクルキッズ</t>
  </si>
  <si>
    <t>福島県会津若松市</t>
    <rPh sb="0" eb="3">
      <t>フクシマケン</t>
    </rPh>
    <rPh sb="3" eb="8">
      <t>アイヅワカマツシ</t>
    </rPh>
    <phoneticPr fontId="1"/>
  </si>
  <si>
    <t>福島県郡山市</t>
    <rPh sb="0" eb="3">
      <t>フクシマケン</t>
    </rPh>
    <rPh sb="3" eb="5">
      <t>コオリヤマ</t>
    </rPh>
    <rPh sb="5" eb="6">
      <t>シ</t>
    </rPh>
    <phoneticPr fontId="1"/>
  </si>
  <si>
    <t>福島県会津美里町</t>
    <rPh sb="0" eb="3">
      <t>フクシマケン</t>
    </rPh>
    <rPh sb="3" eb="8">
      <t>アイヅミサトマチ</t>
    </rPh>
    <phoneticPr fontId="1"/>
  </si>
  <si>
    <t>福島県須賀川市</t>
    <rPh sb="3" eb="7">
      <t>スカガワシ</t>
    </rPh>
    <phoneticPr fontId="1"/>
  </si>
  <si>
    <t>福島県本宮市</t>
    <rPh sb="3" eb="6">
      <t>モトミヤシ</t>
    </rPh>
    <phoneticPr fontId="1"/>
  </si>
  <si>
    <t>福島県白河市</t>
    <rPh sb="3" eb="6">
      <t>シラカワシ</t>
    </rPh>
    <phoneticPr fontId="1"/>
  </si>
  <si>
    <t>Gリーグ</t>
    <phoneticPr fontId="1"/>
  </si>
  <si>
    <t>城西レッドデビル</t>
    <rPh sb="0" eb="2">
      <t>ジョウサイ</t>
    </rPh>
    <phoneticPr fontId="1"/>
  </si>
  <si>
    <t>いいのママックス</t>
  </si>
  <si>
    <t>ライジングまま～ず</t>
  </si>
  <si>
    <t>會津っ娘</t>
    <rPh sb="0" eb="1">
      <t>アイ</t>
    </rPh>
    <rPh sb="1" eb="2">
      <t>ツ</t>
    </rPh>
    <rPh sb="3" eb="4">
      <t>ムスメ</t>
    </rPh>
    <phoneticPr fontId="1"/>
  </si>
  <si>
    <t>新鶴かあちゃんず</t>
    <rPh sb="0" eb="2">
      <t>ニイツル</t>
    </rPh>
    <phoneticPr fontId="1"/>
  </si>
  <si>
    <t>ブルースターキング</t>
  </si>
  <si>
    <t>本宮ドッジボールスポーツ少年団</t>
  </si>
  <si>
    <t>ＷＡＮＯドリームズ</t>
    <phoneticPr fontId="3"/>
  </si>
  <si>
    <t>門田パープルソウル</t>
    <phoneticPr fontId="3"/>
  </si>
  <si>
    <t>新鶴ファイターズ</t>
    <phoneticPr fontId="3"/>
  </si>
  <si>
    <t>ママさんの部</t>
    <rPh sb="5" eb="6">
      <t>ブ</t>
    </rPh>
    <phoneticPr fontId="3"/>
  </si>
  <si>
    <t>Aoiミラクルキッズ</t>
    <phoneticPr fontId="3"/>
  </si>
  <si>
    <t>ライジングまま～ず</t>
    <phoneticPr fontId="3"/>
  </si>
  <si>
    <t>新鶴かあちゃんず</t>
    <phoneticPr fontId="3"/>
  </si>
  <si>
    <t>レギュラー決勝トーナメント</t>
    <rPh sb="5" eb="7">
      <t>ケッショウ</t>
    </rPh>
    <phoneticPr fontId="3"/>
  </si>
  <si>
    <t>Jr.決勝トーナメント</t>
    <rPh sb="3" eb="5">
      <t>ケッショウ</t>
    </rPh>
    <phoneticPr fontId="3"/>
  </si>
  <si>
    <t>新潟県新潟市</t>
    <rPh sb="0" eb="3">
      <t>ニイガタケン</t>
    </rPh>
    <rPh sb="3" eb="6">
      <t>ニイガタシ</t>
    </rPh>
    <phoneticPr fontId="1"/>
  </si>
  <si>
    <t>須賀川ゴジラキッズDBC</t>
    <rPh sb="0" eb="3">
      <t>スカガワ</t>
    </rPh>
    <phoneticPr fontId="1"/>
  </si>
  <si>
    <t>Aoiトップガン</t>
  </si>
  <si>
    <t>S.N.D.C GACKY'S</t>
  </si>
  <si>
    <t>Dリーグ</t>
    <phoneticPr fontId="1"/>
  </si>
  <si>
    <t>Eリーグ</t>
    <phoneticPr fontId="1"/>
  </si>
  <si>
    <t>Fリーグ</t>
    <phoneticPr fontId="1"/>
  </si>
  <si>
    <t>S.N.D.C GACKY'S Jr</t>
  </si>
  <si>
    <t>いいのチビックス</t>
  </si>
  <si>
    <t>プレジール・キッズ</t>
  </si>
  <si>
    <t>新鶴ファイターズ Jr</t>
    <rPh sb="0" eb="2">
      <t>ニイツル</t>
    </rPh>
    <phoneticPr fontId="1"/>
  </si>
  <si>
    <t>鶴城ファイターズ Jr</t>
    <rPh sb="0" eb="2">
      <t>カクジョウ</t>
    </rPh>
    <phoneticPr fontId="1"/>
  </si>
  <si>
    <t>Iリーグ</t>
    <phoneticPr fontId="1"/>
  </si>
  <si>
    <t>須賀川ブルーインパルス・ママ</t>
    <rPh sb="0" eb="3">
      <t>スカガワ</t>
    </rPh>
    <phoneticPr fontId="1"/>
  </si>
  <si>
    <t>北（Ａ）コート</t>
    <rPh sb="0" eb="1">
      <t>キタ</t>
    </rPh>
    <phoneticPr fontId="1"/>
  </si>
  <si>
    <t>南（Ｂ）コート</t>
    <rPh sb="0" eb="1">
      <t>ミナミ</t>
    </rPh>
    <phoneticPr fontId="3"/>
  </si>
  <si>
    <t>本宮ドッジボールスポーツ少年団</t>
    <phoneticPr fontId="3"/>
  </si>
  <si>
    <t>ブルースターキング</t>
    <phoneticPr fontId="3"/>
  </si>
  <si>
    <t>Bリーグ</t>
    <phoneticPr fontId="1"/>
  </si>
  <si>
    <t>鳥川ライジングファルコン</t>
    <phoneticPr fontId="3"/>
  </si>
  <si>
    <t>須賀川ゴジラキッズDBC</t>
    <phoneticPr fontId="3"/>
  </si>
  <si>
    <t>白二ビクトリー</t>
    <phoneticPr fontId="3"/>
  </si>
  <si>
    <t>永盛ミュートス・キッズ</t>
    <phoneticPr fontId="3"/>
  </si>
  <si>
    <t>Aoiトップガン</t>
    <phoneticPr fontId="3"/>
  </si>
  <si>
    <t>Cリーグ</t>
    <phoneticPr fontId="1"/>
  </si>
  <si>
    <t>須賀川ブルーインパルス</t>
    <phoneticPr fontId="3"/>
  </si>
  <si>
    <t>いいのフェニックス</t>
    <phoneticPr fontId="3"/>
  </si>
  <si>
    <t>M.U.D.C</t>
    <phoneticPr fontId="3"/>
  </si>
  <si>
    <t>城西レッドウイングス</t>
    <phoneticPr fontId="3"/>
  </si>
  <si>
    <t>S.N.D.C GACKY'S</t>
    <phoneticPr fontId="3"/>
  </si>
  <si>
    <t>S.N.D.C GACKY'S Jr</t>
    <phoneticPr fontId="3"/>
  </si>
  <si>
    <t>須賀川ブルーインパルスJr</t>
    <rPh sb="0" eb="3">
      <t>スカガワ</t>
    </rPh>
    <phoneticPr fontId="1"/>
  </si>
  <si>
    <t>ブルースターキングJr</t>
  </si>
  <si>
    <t>城西レッドウイングスJr</t>
    <rPh sb="0" eb="2">
      <t>ジョウサイ</t>
    </rPh>
    <phoneticPr fontId="1"/>
  </si>
  <si>
    <t>須賀川ブルーインパルスJr</t>
    <phoneticPr fontId="3"/>
  </si>
  <si>
    <t>鳥川トレルンジャー</t>
    <phoneticPr fontId="3"/>
  </si>
  <si>
    <t>城西レッドウイングスJr</t>
    <phoneticPr fontId="3"/>
  </si>
  <si>
    <t>５</t>
  </si>
  <si>
    <t>須賀川ミニラキッズ 1</t>
    <phoneticPr fontId="3"/>
  </si>
  <si>
    <t>いいのチビックス</t>
    <phoneticPr fontId="3"/>
  </si>
  <si>
    <t>プレジール・キッズ</t>
    <phoneticPr fontId="3"/>
  </si>
  <si>
    <t>新鶴ファイターズ Jr</t>
    <phoneticPr fontId="3"/>
  </si>
  <si>
    <t>ブルースターキングJr</t>
    <phoneticPr fontId="3"/>
  </si>
  <si>
    <t>鶴城ファイターズ Jr</t>
    <phoneticPr fontId="3"/>
  </si>
  <si>
    <t>城西レッドデビル</t>
    <phoneticPr fontId="3"/>
  </si>
  <si>
    <t>須賀川ブルーインパルス・ママ</t>
    <phoneticPr fontId="3"/>
  </si>
  <si>
    <t>會津っ娘</t>
    <phoneticPr fontId="3"/>
  </si>
  <si>
    <t>いいのママックス</t>
    <phoneticPr fontId="3"/>
  </si>
  <si>
    <t>ママさん決勝戦三つ巴</t>
    <rPh sb="4" eb="7">
      <t>ケッショウセン</t>
    </rPh>
    <rPh sb="7" eb="8">
      <t>ミ</t>
    </rPh>
    <rPh sb="9" eb="10">
      <t>ドモエ</t>
    </rPh>
    <phoneticPr fontId="3"/>
  </si>
  <si>
    <t>Hリーグ</t>
    <phoneticPr fontId="1"/>
  </si>
  <si>
    <t>G1位</t>
    <rPh sb="1" eb="2">
      <t>イ</t>
    </rPh>
    <phoneticPr fontId="3"/>
  </si>
  <si>
    <t>H1位</t>
    <rPh sb="1" eb="2">
      <t>イ</t>
    </rPh>
    <phoneticPr fontId="3"/>
  </si>
  <si>
    <t>I1位</t>
    <rPh sb="1" eb="2">
      <t>イ</t>
    </rPh>
    <phoneticPr fontId="3"/>
  </si>
  <si>
    <t>チーム名</t>
    <rPh sb="3" eb="4">
      <t>メイ</t>
    </rPh>
    <phoneticPr fontId="3"/>
  </si>
  <si>
    <t>B4</t>
    <phoneticPr fontId="3"/>
  </si>
  <si>
    <t>B3</t>
    <phoneticPr fontId="3"/>
  </si>
  <si>
    <t>A3</t>
    <phoneticPr fontId="3"/>
  </si>
  <si>
    <t>B5</t>
    <phoneticPr fontId="3"/>
  </si>
  <si>
    <t>お昼休み（Jr決勝トーナメント抽選会行います）</t>
    <rPh sb="1" eb="3">
      <t>ヒルヤス</t>
    </rPh>
    <rPh sb="7" eb="9">
      <t>ケッショウ</t>
    </rPh>
    <rPh sb="15" eb="18">
      <t>チュウセンカイ</t>
    </rPh>
    <rPh sb="18" eb="19">
      <t>オコナ</t>
    </rPh>
    <phoneticPr fontId="3"/>
  </si>
  <si>
    <t>Jr.2</t>
    <phoneticPr fontId="3"/>
  </si>
  <si>
    <t>Jr.4</t>
    <phoneticPr fontId="3"/>
  </si>
  <si>
    <t>Jr.5</t>
    <phoneticPr fontId="3"/>
  </si>
  <si>
    <t>Jr.6</t>
    <phoneticPr fontId="3"/>
  </si>
  <si>
    <t>Jr.1</t>
    <phoneticPr fontId="3"/>
  </si>
  <si>
    <t>Jr.3</t>
    <phoneticPr fontId="3"/>
  </si>
  <si>
    <t>Jr.決勝</t>
    <rPh sb="3" eb="5">
      <t>ケッショウ</t>
    </rPh>
    <phoneticPr fontId="3"/>
  </si>
  <si>
    <t>トーナメント</t>
    <phoneticPr fontId="3"/>
  </si>
  <si>
    <t>ママ決勝1</t>
    <rPh sb="2" eb="4">
      <t>ケッショウ</t>
    </rPh>
    <phoneticPr fontId="3"/>
  </si>
  <si>
    <t>北32</t>
    <rPh sb="0" eb="1">
      <t>キタ</t>
    </rPh>
    <phoneticPr fontId="3"/>
  </si>
  <si>
    <t>北33</t>
    <rPh sb="0" eb="1">
      <t>キタ</t>
    </rPh>
    <phoneticPr fontId="3"/>
  </si>
  <si>
    <t>北34</t>
    <rPh sb="0" eb="1">
      <t>キタ</t>
    </rPh>
    <phoneticPr fontId="3"/>
  </si>
  <si>
    <t>南34</t>
    <rPh sb="0" eb="1">
      <t>ミナミ</t>
    </rPh>
    <phoneticPr fontId="3"/>
  </si>
  <si>
    <t>Jr.決勝戦</t>
    <rPh sb="3" eb="6">
      <t>ケッショウセン</t>
    </rPh>
    <phoneticPr fontId="3"/>
  </si>
  <si>
    <t>ママ決勝2</t>
    <rPh sb="2" eb="4">
      <t>ケッショウ</t>
    </rPh>
    <phoneticPr fontId="3"/>
  </si>
  <si>
    <t>ママ決勝3</t>
    <rPh sb="2" eb="4">
      <t>ケッショウ</t>
    </rPh>
    <phoneticPr fontId="3"/>
  </si>
  <si>
    <t>北36</t>
    <rPh sb="0" eb="1">
      <t>キタ</t>
    </rPh>
    <phoneticPr fontId="3"/>
  </si>
  <si>
    <t>北37</t>
    <rPh sb="0" eb="1">
      <t>キタ</t>
    </rPh>
    <phoneticPr fontId="3"/>
  </si>
  <si>
    <t>塩田杯　会津親善ドッジボール大会　出場チーム</t>
    <rPh sb="0" eb="2">
      <t>シオタ</t>
    </rPh>
    <rPh sb="2" eb="3">
      <t>ハイ</t>
    </rPh>
    <rPh sb="4" eb="6">
      <t>アイヅ</t>
    </rPh>
    <rPh sb="6" eb="8">
      <t>シンゼン</t>
    </rPh>
    <rPh sb="14" eb="16">
      <t>タイカイ</t>
    </rPh>
    <rPh sb="17" eb="19">
      <t>シュツジョウ</t>
    </rPh>
    <phoneticPr fontId="1"/>
  </si>
  <si>
    <t>レギュラーの部</t>
    <rPh sb="6" eb="7">
      <t>ブ</t>
    </rPh>
    <phoneticPr fontId="1"/>
  </si>
  <si>
    <t>ジュニアの部</t>
    <phoneticPr fontId="1"/>
  </si>
  <si>
    <t>チーム名</t>
    <rPh sb="3" eb="4">
      <t>メイ</t>
    </rPh>
    <phoneticPr fontId="1"/>
  </si>
  <si>
    <t>所在地</t>
    <phoneticPr fontId="1"/>
  </si>
  <si>
    <t>Aリーグ</t>
    <phoneticPr fontId="1"/>
  </si>
  <si>
    <t>福島県会津若松市</t>
    <rPh sb="0" eb="3">
      <t>フクシマケン</t>
    </rPh>
    <rPh sb="3" eb="5">
      <t>アイヅ</t>
    </rPh>
    <rPh sb="5" eb="7">
      <t>ワカマツ</t>
    </rPh>
    <rPh sb="7" eb="8">
      <t>シ</t>
    </rPh>
    <phoneticPr fontId="1"/>
  </si>
  <si>
    <t>Dリーグ</t>
    <phoneticPr fontId="1"/>
  </si>
  <si>
    <t>S.N.D.C GACKY'S Jr</t>
    <phoneticPr fontId="1"/>
  </si>
  <si>
    <t>ＷＡＮＯドリームズ</t>
    <phoneticPr fontId="1"/>
  </si>
  <si>
    <t>福島県福島市</t>
    <rPh sb="3" eb="6">
      <t>フクシマシ</t>
    </rPh>
    <phoneticPr fontId="1"/>
  </si>
  <si>
    <t>本宮ドッジボールスポーツ少年団</t>
    <phoneticPr fontId="1"/>
  </si>
  <si>
    <t>鳥川トレルンジャー</t>
    <rPh sb="0" eb="2">
      <t>トリカワ</t>
    </rPh>
    <phoneticPr fontId="1"/>
  </si>
  <si>
    <t>福島県福島市</t>
    <rPh sb="0" eb="3">
      <t>フクシマケン</t>
    </rPh>
    <rPh sb="3" eb="6">
      <t>フクシマシ</t>
    </rPh>
    <phoneticPr fontId="1"/>
  </si>
  <si>
    <t>ブルースターキング</t>
    <phoneticPr fontId="1"/>
  </si>
  <si>
    <t>福島県郡山市</t>
    <rPh sb="3" eb="5">
      <t>コオリヤマ</t>
    </rPh>
    <rPh sb="5" eb="6">
      <t>シ</t>
    </rPh>
    <phoneticPr fontId="1"/>
  </si>
  <si>
    <t>Eリーグ</t>
    <phoneticPr fontId="1"/>
  </si>
  <si>
    <t>Bリーグ</t>
    <phoneticPr fontId="1"/>
  </si>
  <si>
    <t>いいのチビックス</t>
    <phoneticPr fontId="1"/>
  </si>
  <si>
    <t>プレジール・キッズ</t>
    <phoneticPr fontId="1"/>
  </si>
  <si>
    <t>Fリーグ</t>
    <phoneticPr fontId="1"/>
  </si>
  <si>
    <t>Aoiトップガン</t>
    <phoneticPr fontId="1"/>
  </si>
  <si>
    <t>ブルースターキングJr</t>
    <phoneticPr fontId="1"/>
  </si>
  <si>
    <t>Cリーグ</t>
    <phoneticPr fontId="1"/>
  </si>
  <si>
    <t>いいのフェニックス</t>
    <phoneticPr fontId="1"/>
  </si>
  <si>
    <t>Aoiミラクルキッズ</t>
    <phoneticPr fontId="1"/>
  </si>
  <si>
    <t>M.U.D.C</t>
    <phoneticPr fontId="1"/>
  </si>
  <si>
    <t>城西レッドウイングス</t>
    <rPh sb="0" eb="2">
      <t>ジョウサイ</t>
    </rPh>
    <phoneticPr fontId="1"/>
  </si>
  <si>
    <t>ママさんの部</t>
    <phoneticPr fontId="1"/>
  </si>
  <si>
    <t>S.N.D.C GACKY'S</t>
    <phoneticPr fontId="1"/>
  </si>
  <si>
    <t>Gリーグ</t>
    <phoneticPr fontId="1"/>
  </si>
  <si>
    <t>ライジングまま～ず</t>
    <phoneticPr fontId="1"/>
  </si>
  <si>
    <t>永盛ママ</t>
    <rPh sb="0" eb="2">
      <t>ナガモリ</t>
    </rPh>
    <phoneticPr fontId="1"/>
  </si>
  <si>
    <t>福島県郡山市</t>
    <phoneticPr fontId="1"/>
  </si>
  <si>
    <t>Hリーグ</t>
    <phoneticPr fontId="1"/>
  </si>
  <si>
    <t>Iリーグ</t>
    <phoneticPr fontId="1"/>
  </si>
  <si>
    <t>いいのママックス</t>
    <phoneticPr fontId="1"/>
  </si>
  <si>
    <t>永盛ママ</t>
    <rPh sb="0" eb="2">
      <t>ナガモリ</t>
    </rPh>
    <phoneticPr fontId="3"/>
  </si>
  <si>
    <t>ＷＡＮＯドリームズ</t>
    <phoneticPr fontId="3"/>
  </si>
  <si>
    <t>須賀川ゴジラキッズDBC</t>
    <phoneticPr fontId="3"/>
  </si>
  <si>
    <t>Aoiトップガン</t>
    <phoneticPr fontId="3"/>
  </si>
  <si>
    <t>S.N.D.C GACKY'S</t>
    <phoneticPr fontId="3"/>
  </si>
  <si>
    <t>A5</t>
    <phoneticPr fontId="3"/>
  </si>
  <si>
    <t>C4</t>
    <phoneticPr fontId="3"/>
  </si>
  <si>
    <t>C5</t>
    <phoneticPr fontId="3"/>
  </si>
  <si>
    <t>A4</t>
    <phoneticPr fontId="3"/>
  </si>
  <si>
    <t>－</t>
  </si>
  <si>
    <t>南33</t>
    <rPh sb="0" eb="1">
      <t>ミナミ</t>
    </rPh>
    <phoneticPr fontId="3"/>
  </si>
  <si>
    <t>北35</t>
    <rPh sb="0" eb="1">
      <t>キタ</t>
    </rPh>
    <phoneticPr fontId="3"/>
  </si>
  <si>
    <t>北38</t>
    <rPh sb="0" eb="1">
      <t>キタ</t>
    </rPh>
    <phoneticPr fontId="3"/>
  </si>
  <si>
    <t>南38</t>
    <rPh sb="0" eb="1">
      <t>ミナミ</t>
    </rPh>
    <phoneticPr fontId="3"/>
  </si>
  <si>
    <t>北39</t>
    <rPh sb="0" eb="1">
      <t>キタ</t>
    </rPh>
    <phoneticPr fontId="3"/>
  </si>
  <si>
    <t>南40</t>
    <rPh sb="0" eb="1">
      <t>ミナミ</t>
    </rPh>
    <phoneticPr fontId="3"/>
  </si>
  <si>
    <t>R決勝T1回戦</t>
    <rPh sb="1" eb="3">
      <t>ケッショウ</t>
    </rPh>
    <rPh sb="5" eb="7">
      <t>カイセン</t>
    </rPh>
    <phoneticPr fontId="3"/>
  </si>
  <si>
    <t>R決勝T2回戦</t>
    <rPh sb="1" eb="3">
      <t>ケッショウ</t>
    </rPh>
    <rPh sb="5" eb="7">
      <t>カイセン</t>
    </rPh>
    <phoneticPr fontId="3"/>
  </si>
  <si>
    <t>R準決勝</t>
    <rPh sb="1" eb="4">
      <t>ジュンケッショウ</t>
    </rPh>
    <phoneticPr fontId="3"/>
  </si>
  <si>
    <t>R決勝戦</t>
    <rPh sb="1" eb="4">
      <t>ケッショウセン</t>
    </rPh>
    <phoneticPr fontId="3"/>
  </si>
  <si>
    <t>R決勝T1回戦</t>
    <phoneticPr fontId="3"/>
  </si>
  <si>
    <t>～レギュラー予選1位、2位のチームにて抽選を行います～</t>
    <rPh sb="6" eb="8">
      <t>ヨセン</t>
    </rPh>
    <rPh sb="9" eb="10">
      <t>イ</t>
    </rPh>
    <rPh sb="12" eb="13">
      <t>イ</t>
    </rPh>
    <rPh sb="19" eb="21">
      <t>チュウセン</t>
    </rPh>
    <rPh sb="22" eb="23">
      <t>オコナ</t>
    </rPh>
    <phoneticPr fontId="3"/>
  </si>
  <si>
    <r>
      <t>Congratulation</t>
    </r>
    <r>
      <rPr>
        <sz val="20"/>
        <color rgb="FFFF0000"/>
        <rFont val="Meiryo UI"/>
        <family val="3"/>
        <charset val="128"/>
      </rPr>
      <t>！！</t>
    </r>
    <phoneticPr fontId="3"/>
  </si>
  <si>
    <t>C3</t>
    <phoneticPr fontId="3"/>
  </si>
  <si>
    <t>予選
1位</t>
    <rPh sb="0" eb="2">
      <t>ヨセン</t>
    </rPh>
    <rPh sb="4" eb="5">
      <t>イ</t>
    </rPh>
    <phoneticPr fontId="3"/>
  </si>
  <si>
    <t>予選
2位</t>
    <rPh sb="0" eb="2">
      <t>ヨセン</t>
    </rPh>
    <rPh sb="4" eb="5">
      <t>イ</t>
    </rPh>
    <phoneticPr fontId="3"/>
  </si>
  <si>
    <t>須賀川ミニラキッズ Ａ</t>
    <rPh sb="0" eb="3">
      <t>スカガワ</t>
    </rPh>
    <phoneticPr fontId="1"/>
  </si>
  <si>
    <t>須賀川ミニラキッズ １</t>
    <rPh sb="0" eb="3">
      <t>スカガワ</t>
    </rPh>
    <phoneticPr fontId="1"/>
  </si>
  <si>
    <t>須賀川ミニラキッズ Ａ</t>
    <phoneticPr fontId="1"/>
  </si>
  <si>
    <t>須賀川ミニラキッズ １</t>
    <phoneticPr fontId="1"/>
  </si>
  <si>
    <t>須賀川ミニラキッズ Ａ</t>
    <phoneticPr fontId="3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</si>
  <si>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</si>
  <si>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</si>
  <si>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</si>
  <si>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</si>
  <si>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3"/>
  </si>
  <si>
    <t>17</t>
    <phoneticPr fontId="1"/>
  </si>
  <si>
    <t>18</t>
    <phoneticPr fontId="1"/>
  </si>
  <si>
    <t>19</t>
    <phoneticPr fontId="3"/>
  </si>
  <si>
    <t>20</t>
    <phoneticPr fontId="1"/>
  </si>
  <si>
    <t>21</t>
    <phoneticPr fontId="1"/>
  </si>
  <si>
    <t>22</t>
    <phoneticPr fontId="1"/>
  </si>
  <si>
    <t>23</t>
    <phoneticPr fontId="3"/>
  </si>
  <si>
    <t>24</t>
    <phoneticPr fontId="1"/>
  </si>
  <si>
    <t>26</t>
    <phoneticPr fontId="1"/>
  </si>
  <si>
    <t>27</t>
    <phoneticPr fontId="3"/>
  </si>
  <si>
    <t>28</t>
    <phoneticPr fontId="1"/>
  </si>
  <si>
    <t>30</t>
    <phoneticPr fontId="1"/>
  </si>
  <si>
    <t>29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</si>
  <si>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</si>
  <si>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</si>
  <si>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</si>
  <si>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</si>
  <si>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</si>
  <si>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</si>
  <si>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25</t>
    <phoneticPr fontId="1"/>
  </si>
  <si>
    <t>16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</si>
  <si>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</si>
  <si>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</si>
  <si>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</si>
  <si>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</si>
  <si>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3"/>
  </si>
  <si>
    <t>北31</t>
    <rPh sb="0" eb="1">
      <t>キタ</t>
    </rPh>
    <phoneticPr fontId="3"/>
  </si>
  <si>
    <t>北30</t>
    <rPh sb="0" eb="1">
      <t>キタ</t>
    </rPh>
    <phoneticPr fontId="3"/>
  </si>
  <si>
    <t>南30</t>
    <rPh sb="0" eb="1">
      <t>ミナミ</t>
    </rPh>
    <phoneticPr fontId="3"/>
  </si>
  <si>
    <t>南31</t>
    <rPh sb="0" eb="1">
      <t>ミナミ</t>
    </rPh>
    <phoneticPr fontId="3"/>
  </si>
  <si>
    <t>南36</t>
    <rPh sb="0" eb="1">
      <t>ミナミ</t>
    </rPh>
    <phoneticPr fontId="3"/>
  </si>
  <si>
    <t>G1位</t>
    <phoneticPr fontId="3"/>
  </si>
  <si>
    <t>H1位</t>
    <phoneticPr fontId="3"/>
  </si>
  <si>
    <t>I1位</t>
    <phoneticPr fontId="3"/>
  </si>
  <si>
    <t>塩田杯　会津親善ドッジボール大会</t>
    <rPh sb="0" eb="2">
      <t>シオタ</t>
    </rPh>
    <rPh sb="2" eb="3">
      <t>ハイ</t>
    </rPh>
    <rPh sb="4" eb="6">
      <t>アイヅ</t>
    </rPh>
    <rPh sb="6" eb="8">
      <t>シンゼン</t>
    </rPh>
    <rPh sb="14" eb="16">
      <t>タイカイ</t>
    </rPh>
    <phoneticPr fontId="1"/>
  </si>
  <si>
    <t>塩田杯　会津親善ドッジボール大会　リーグ表</t>
    <rPh sb="0" eb="2">
      <t>シオタ</t>
    </rPh>
    <rPh sb="2" eb="3">
      <t>ハイ</t>
    </rPh>
    <rPh sb="4" eb="6">
      <t>アイヅ</t>
    </rPh>
    <rPh sb="6" eb="8">
      <t>シンゼン</t>
    </rPh>
    <rPh sb="14" eb="16">
      <t>タイカイ</t>
    </rPh>
    <rPh sb="20" eb="21">
      <t>ヒョウ</t>
    </rPh>
    <phoneticPr fontId="1"/>
  </si>
  <si>
    <t>塩田杯　会津親善ドッジボール大会　トーナメント</t>
    <phoneticPr fontId="3"/>
  </si>
  <si>
    <t>ジュニアの部</t>
    <rPh sb="5" eb="6">
      <t>ブ</t>
    </rPh>
    <phoneticPr fontId="3"/>
  </si>
  <si>
    <t>南39</t>
    <rPh sb="0" eb="1">
      <t>ミナミ</t>
    </rPh>
    <phoneticPr fontId="3"/>
  </si>
  <si>
    <t>北29</t>
    <rPh sb="0" eb="1">
      <t>キタ</t>
    </rPh>
    <phoneticPr fontId="3"/>
  </si>
  <si>
    <t xml:space="preserve"> 内</t>
  </si>
  <si>
    <t xml:space="preserve"> 相</t>
  </si>
  <si>
    <t>ママ ゴジラ Ａ</t>
    <phoneticPr fontId="3"/>
  </si>
  <si>
    <t>ママ ゴジラ １</t>
    <phoneticPr fontId="3"/>
  </si>
  <si>
    <t>ママ ゴジラ Ａ</t>
    <phoneticPr fontId="1"/>
  </si>
  <si>
    <t>ママ ゴジラＡ</t>
    <phoneticPr fontId="1"/>
  </si>
  <si>
    <t>ママ ゴジラ１</t>
    <phoneticPr fontId="1"/>
  </si>
  <si>
    <t>いいのチビックス</t>
    <phoneticPr fontId="3"/>
  </si>
  <si>
    <t>ブルースターキングJr</t>
    <phoneticPr fontId="3"/>
  </si>
  <si>
    <t>城西レッドデビル</t>
    <rPh sb="0" eb="2">
      <t>ジョウサイ</t>
    </rPh>
    <phoneticPr fontId="3"/>
  </si>
  <si>
    <t>會津っ娘</t>
    <rPh sb="0" eb="2">
      <t>アイヅ</t>
    </rPh>
    <rPh sb="3" eb="4">
      <t>ムスメ</t>
    </rPh>
    <phoneticPr fontId="3"/>
  </si>
  <si>
    <t>新鶴かあちゃんず</t>
    <rPh sb="0" eb="2">
      <t>ニイツル</t>
    </rPh>
    <phoneticPr fontId="3"/>
  </si>
  <si>
    <t>白二ビクトリー</t>
    <rPh sb="0" eb="1">
      <t>ハク</t>
    </rPh>
    <rPh sb="1" eb="2">
      <t>ニ</t>
    </rPh>
    <phoneticPr fontId="3"/>
  </si>
  <si>
    <t>Aoiトップガン</t>
    <phoneticPr fontId="3"/>
  </si>
  <si>
    <t>須賀川ゴジラキッズDBC</t>
    <rPh sb="0" eb="3">
      <t>スカガワ</t>
    </rPh>
    <phoneticPr fontId="3"/>
  </si>
  <si>
    <t>須賀川ブルーインパルス</t>
    <rPh sb="0" eb="3">
      <t>スカガワ</t>
    </rPh>
    <phoneticPr fontId="3"/>
  </si>
  <si>
    <t>本宮ドッジボールスポーツ少年団</t>
    <phoneticPr fontId="3"/>
  </si>
  <si>
    <t>本宮ドッジボールスポーツ少年団</t>
    <rPh sb="0" eb="2">
      <t>モトミヤ</t>
    </rPh>
    <rPh sb="12" eb="15">
      <t>ショウネンダン</t>
    </rPh>
    <phoneticPr fontId="3"/>
  </si>
  <si>
    <t>門田パープルソウル</t>
    <rPh sb="0" eb="2">
      <t>モンデン</t>
    </rPh>
    <phoneticPr fontId="3"/>
  </si>
  <si>
    <t>S.N.D.C GACKY'S</t>
    <phoneticPr fontId="3"/>
  </si>
  <si>
    <t>ＷＡＮＯドリームズ</t>
    <phoneticPr fontId="3"/>
  </si>
  <si>
    <t>鳥川ライジングファルコン</t>
    <rPh sb="0" eb="1">
      <t>トリ</t>
    </rPh>
    <rPh sb="1" eb="2">
      <t>カワ</t>
    </rPh>
    <phoneticPr fontId="3"/>
  </si>
  <si>
    <t>M.U.D.C</t>
    <phoneticPr fontId="3"/>
  </si>
  <si>
    <t>新鶴ファイターズ</t>
    <rPh sb="0" eb="2">
      <t>ニイツル</t>
    </rPh>
    <phoneticPr fontId="3"/>
  </si>
  <si>
    <t>新鶴ファイターズ</t>
    <rPh sb="0" eb="2">
      <t>ニイツル</t>
    </rPh>
    <phoneticPr fontId="2"/>
  </si>
  <si>
    <t>城西レッドウイングス</t>
    <rPh sb="0" eb="2">
      <t>ジョウサイ</t>
    </rPh>
    <phoneticPr fontId="3"/>
  </si>
  <si>
    <t>S.N.D.C GACKY'S Jr</t>
    <phoneticPr fontId="3"/>
  </si>
  <si>
    <t>-</t>
    <phoneticPr fontId="3"/>
  </si>
  <si>
    <t>○</t>
    <phoneticPr fontId="3"/>
  </si>
  <si>
    <t>△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</si>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</sst>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24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2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3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20"/>
      <color indexed="8"/>
      <name val="Meiryo UI"/>
      <family val="3"/>
      <charset val="128"/>
    </font>
    <font>
      <u/>
      <sz val="2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20"/>
      <color theme="1"/>
      <name val="AR Script3 Bold"/>
      <family val="4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20"/>
      <color rgb="FFFF0000"/>
      <name val="Impact"/>
      <family val="2"/>
    </font>
    <font>
      <sz val="20"/>
      <color rgb="FFFF0000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2">
    <xf numFmtId="0" fontId="0" fillId="0" borderId="0">
      <alignment vertical="center"/>
    </xf>
    <xf numFmtId="0" fontId="39" fillId="0" borderId="0">
      <alignment vertical="center"/>
    </xf>
  </cellStyleXfs>
  <cellXfs count="31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6" fillId="2" borderId="0" xfId="0" applyFont="1" applyFill="1">
      <alignment vertical="center"/>
    </xf>
    <xf numFmtId="20" fontId="4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21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vertical="center"/>
    </xf>
    <xf numFmtId="0" fontId="23" fillId="2" borderId="12" xfId="0" applyFont="1" applyFill="1" applyBorder="1" applyAlignment="1">
      <alignment horizontal="left" vertical="center" indent="1"/>
    </xf>
    <xf numFmtId="0" fontId="23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4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9" xfId="0" quotePrefix="1" applyFont="1" applyBorder="1" applyAlignment="1">
      <alignment horizontal="center" vertical="top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6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9" xfId="0" quotePrefix="1" applyFont="1" applyBorder="1" applyAlignment="1">
      <alignment horizontal="center" vertical="top" shrinkToFit="1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 shrinkToFit="1"/>
    </xf>
    <xf numFmtId="0" fontId="32" fillId="2" borderId="0" xfId="0" applyFont="1" applyFill="1">
      <alignment vertical="center"/>
    </xf>
    <xf numFmtId="0" fontId="32" fillId="2" borderId="0" xfId="0" applyFont="1" applyFill="1" applyBorder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20" fontId="4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 shrinkToFit="1"/>
    </xf>
    <xf numFmtId="0" fontId="32" fillId="2" borderId="5" xfId="0" applyFont="1" applyFill="1" applyBorder="1">
      <alignment vertical="center"/>
    </xf>
    <xf numFmtId="0" fontId="4" fillId="3" borderId="12" xfId="0" applyFont="1" applyFill="1" applyBorder="1" applyAlignment="1">
      <alignment horizontal="right" vertical="center"/>
    </xf>
    <xf numFmtId="20" fontId="4" fillId="3" borderId="12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vertical="center" shrinkToFit="1"/>
    </xf>
    <xf numFmtId="0" fontId="1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right" vertical="center"/>
    </xf>
    <xf numFmtId="20" fontId="4" fillId="4" borderId="12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 shrinkToFit="1"/>
    </xf>
    <xf numFmtId="0" fontId="11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vertical="center" shrinkToFit="1"/>
    </xf>
    <xf numFmtId="0" fontId="34" fillId="2" borderId="12" xfId="0" applyFont="1" applyFill="1" applyBorder="1" applyAlignment="1">
      <alignment horizontal="center" vertical="center" shrinkToFit="1"/>
    </xf>
    <xf numFmtId="0" fontId="33" fillId="2" borderId="12" xfId="0" applyFont="1" applyFill="1" applyBorder="1" applyAlignment="1">
      <alignment horizontal="center" vertical="center" shrinkToFit="1"/>
    </xf>
    <xf numFmtId="0" fontId="33" fillId="4" borderId="12" xfId="0" applyFont="1" applyFill="1" applyBorder="1" applyAlignment="1">
      <alignment vertical="center" shrinkToFit="1"/>
    </xf>
    <xf numFmtId="0" fontId="34" fillId="4" borderId="12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 shrinkToFit="1"/>
    </xf>
    <xf numFmtId="0" fontId="33" fillId="4" borderId="1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vertical="center" shrinkToFit="1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20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vertical="center" textRotation="255"/>
    </xf>
    <xf numFmtId="0" fontId="33" fillId="3" borderId="12" xfId="0" applyFont="1" applyFill="1" applyBorder="1" applyAlignment="1">
      <alignment vertical="center" shrinkToFit="1"/>
    </xf>
    <xf numFmtId="0" fontId="34" fillId="3" borderId="12" xfId="0" applyFont="1" applyFill="1" applyBorder="1" applyAlignment="1">
      <alignment horizontal="center" vertical="center" shrinkToFit="1"/>
    </xf>
    <xf numFmtId="0" fontId="33" fillId="3" borderId="12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shrinkToFit="1"/>
    </xf>
    <xf numFmtId="20" fontId="4" fillId="2" borderId="48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20" fontId="4" fillId="2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 textRotation="255"/>
    </xf>
    <xf numFmtId="0" fontId="4" fillId="2" borderId="0" xfId="0" applyFont="1" applyFill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20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20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2" borderId="12" xfId="0" quotePrefix="1" applyFont="1" applyFill="1" applyBorder="1" applyAlignment="1">
      <alignment horizontal="center" vertical="center" shrinkToFit="1"/>
    </xf>
    <xf numFmtId="0" fontId="4" fillId="2" borderId="65" xfId="0" applyFont="1" applyFill="1" applyBorder="1">
      <alignment vertical="center"/>
    </xf>
    <xf numFmtId="0" fontId="42" fillId="2" borderId="0" xfId="0" applyFont="1" applyFill="1" applyAlignment="1">
      <alignment vertical="center" shrinkToFit="1"/>
    </xf>
    <xf numFmtId="0" fontId="42" fillId="2" borderId="0" xfId="0" applyFont="1" applyFill="1" applyBorder="1" applyAlignment="1">
      <alignment horizontal="center" vertical="center" shrinkToFit="1"/>
    </xf>
    <xf numFmtId="0" fontId="42" fillId="2" borderId="0" xfId="0" applyFont="1" applyFill="1" applyBorder="1" applyAlignment="1">
      <alignment vertical="center" shrinkToFit="1"/>
    </xf>
    <xf numFmtId="0" fontId="42" fillId="2" borderId="0" xfId="0" applyFont="1" applyFill="1" applyAlignment="1">
      <alignment horizontal="center" vertical="center" shrinkToFit="1"/>
    </xf>
    <xf numFmtId="0" fontId="42" fillId="2" borderId="59" xfId="0" applyFont="1" applyFill="1" applyBorder="1" applyAlignment="1">
      <alignment horizontal="center" vertical="center" shrinkToFit="1"/>
    </xf>
    <xf numFmtId="0" fontId="42" fillId="2" borderId="60" xfId="0" applyFont="1" applyFill="1" applyBorder="1" applyAlignment="1">
      <alignment horizontal="center" vertical="center" shrinkToFit="1"/>
    </xf>
    <xf numFmtId="0" fontId="42" fillId="2" borderId="60" xfId="0" applyFont="1" applyFill="1" applyBorder="1" applyAlignment="1">
      <alignment vertical="center" shrinkToFit="1"/>
    </xf>
    <xf numFmtId="0" fontId="42" fillId="2" borderId="2" xfId="0" applyFont="1" applyFill="1" applyBorder="1" applyAlignment="1">
      <alignment horizontal="center" vertical="center" shrinkToFit="1"/>
    </xf>
    <xf numFmtId="0" fontId="42" fillId="2" borderId="2" xfId="0" applyFont="1" applyFill="1" applyBorder="1" applyAlignment="1">
      <alignment vertical="center" shrinkToFit="1"/>
    </xf>
    <xf numFmtId="0" fontId="42" fillId="2" borderId="61" xfId="0" applyFont="1" applyFill="1" applyBorder="1" applyAlignment="1">
      <alignment horizontal="center" vertical="center" shrinkToFit="1"/>
    </xf>
    <xf numFmtId="0" fontId="42" fillId="2" borderId="61" xfId="0" applyFont="1" applyFill="1" applyBorder="1" applyAlignment="1">
      <alignment vertical="center" shrinkToFit="1"/>
    </xf>
    <xf numFmtId="0" fontId="42" fillId="2" borderId="62" xfId="0" applyFont="1" applyFill="1" applyBorder="1" applyAlignment="1">
      <alignment horizontal="center" vertical="center" shrinkToFit="1"/>
    </xf>
    <xf numFmtId="0" fontId="42" fillId="2" borderId="5" xfId="0" applyFont="1" applyFill="1" applyBorder="1" applyAlignment="1">
      <alignment vertical="center" shrinkToFit="1"/>
    </xf>
    <xf numFmtId="0" fontId="42" fillId="2" borderId="63" xfId="0" applyFont="1" applyFill="1" applyBorder="1" applyAlignment="1">
      <alignment vertical="center" shrinkToFit="1"/>
    </xf>
    <xf numFmtId="0" fontId="42" fillId="2" borderId="6" xfId="0" applyFont="1" applyFill="1" applyBorder="1" applyAlignment="1">
      <alignment vertical="center" shrinkToFit="1"/>
    </xf>
    <xf numFmtId="0" fontId="42" fillId="2" borderId="64" xfId="0" applyFont="1" applyFill="1" applyBorder="1" applyAlignment="1">
      <alignment vertical="center" shrinkToFit="1"/>
    </xf>
    <xf numFmtId="0" fontId="42" fillId="2" borderId="7" xfId="0" applyFont="1" applyFill="1" applyBorder="1" applyAlignment="1">
      <alignment vertical="center" shrinkToFit="1"/>
    </xf>
    <xf numFmtId="0" fontId="42" fillId="2" borderId="8" xfId="0" applyFont="1" applyFill="1" applyBorder="1" applyAlignment="1">
      <alignment vertical="center" shrinkToFit="1"/>
    </xf>
    <xf numFmtId="0" fontId="42" fillId="2" borderId="9" xfId="0" applyFont="1" applyFill="1" applyBorder="1" applyAlignment="1">
      <alignment vertical="center" shrinkToFit="1"/>
    </xf>
    <xf numFmtId="0" fontId="42" fillId="2" borderId="66" xfId="0" applyFont="1" applyFill="1" applyBorder="1" applyAlignment="1">
      <alignment vertical="center" shrinkToFit="1"/>
    </xf>
    <xf numFmtId="0" fontId="42" fillId="2" borderId="59" xfId="0" applyFont="1" applyFill="1" applyBorder="1" applyAlignment="1">
      <alignment vertical="center" shrinkToFit="1"/>
    </xf>
    <xf numFmtId="0" fontId="42" fillId="2" borderId="52" xfId="0" applyFont="1" applyFill="1" applyBorder="1" applyAlignment="1">
      <alignment vertical="center" shrinkToFit="1"/>
    </xf>
    <xf numFmtId="0" fontId="42" fillId="2" borderId="65" xfId="0" applyFont="1" applyFill="1" applyBorder="1" applyAlignment="1">
      <alignment vertical="center" shrinkToFit="1"/>
    </xf>
    <xf numFmtId="0" fontId="42" fillId="2" borderId="67" xfId="0" applyFont="1" applyFill="1" applyBorder="1" applyAlignment="1">
      <alignment vertical="center" shrinkToFit="1"/>
    </xf>
    <xf numFmtId="0" fontId="42" fillId="2" borderId="4" xfId="0" applyFont="1" applyFill="1" applyBorder="1" applyAlignment="1">
      <alignment vertical="center" shrinkToFit="1"/>
    </xf>
    <xf numFmtId="0" fontId="42" fillId="2" borderId="63" xfId="0" applyFont="1" applyFill="1" applyBorder="1" applyAlignment="1">
      <alignment horizontal="center" vertical="center" shrinkToFit="1"/>
    </xf>
    <xf numFmtId="0" fontId="42" fillId="2" borderId="68" xfId="0" applyFont="1" applyFill="1" applyBorder="1" applyAlignment="1">
      <alignment vertical="center" shrinkToFit="1"/>
    </xf>
    <xf numFmtId="0" fontId="42" fillId="2" borderId="69" xfId="0" applyFont="1" applyFill="1" applyBorder="1" applyAlignment="1">
      <alignment vertical="center" shrinkToFit="1"/>
    </xf>
    <xf numFmtId="0" fontId="4" fillId="2" borderId="60" xfId="0" applyFont="1" applyFill="1" applyBorder="1">
      <alignment vertical="center"/>
    </xf>
    <xf numFmtId="0" fontId="4" fillId="2" borderId="64" xfId="0" applyFont="1" applyFill="1" applyBorder="1">
      <alignment vertical="center"/>
    </xf>
    <xf numFmtId="0" fontId="4" fillId="2" borderId="70" xfId="0" applyFont="1" applyFill="1" applyBorder="1">
      <alignment vertical="center"/>
    </xf>
    <xf numFmtId="0" fontId="4" fillId="2" borderId="61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4" fillId="2" borderId="62" xfId="0" applyFont="1" applyFill="1" applyBorder="1">
      <alignment vertical="center"/>
    </xf>
    <xf numFmtId="0" fontId="32" fillId="2" borderId="63" xfId="0" applyFont="1" applyFill="1" applyBorder="1">
      <alignment vertical="center"/>
    </xf>
    <xf numFmtId="0" fontId="4" fillId="2" borderId="63" xfId="0" applyFont="1" applyFill="1" applyBorder="1">
      <alignment vertical="center"/>
    </xf>
    <xf numFmtId="0" fontId="4" fillId="2" borderId="69" xfId="0" applyFont="1" applyFill="1" applyBorder="1">
      <alignment vertical="center"/>
    </xf>
    <xf numFmtId="0" fontId="32" fillId="2" borderId="66" xfId="0" applyFont="1" applyFill="1" applyBorder="1">
      <alignment vertical="center"/>
    </xf>
    <xf numFmtId="0" fontId="4" fillId="2" borderId="66" xfId="0" applyFont="1" applyFill="1" applyBorder="1">
      <alignment vertical="center"/>
    </xf>
    <xf numFmtId="0" fontId="4" fillId="2" borderId="67" xfId="0" applyFont="1" applyFill="1" applyBorder="1">
      <alignment vertical="center"/>
    </xf>
    <xf numFmtId="0" fontId="22" fillId="2" borderId="12" xfId="0" applyFont="1" applyFill="1" applyBorder="1" applyAlignment="1">
      <alignment horizontal="center" vertical="center" textRotation="255"/>
    </xf>
    <xf numFmtId="0" fontId="22" fillId="2" borderId="1" xfId="0" applyFont="1" applyFill="1" applyBorder="1" applyAlignment="1">
      <alignment horizontal="center" vertical="center" textRotation="255"/>
    </xf>
    <xf numFmtId="0" fontId="22" fillId="2" borderId="48" xfId="0" applyFont="1" applyFill="1" applyBorder="1" applyAlignment="1">
      <alignment horizontal="center" vertical="center" textRotation="255"/>
    </xf>
    <xf numFmtId="0" fontId="22" fillId="2" borderId="3" xfId="0" applyFont="1" applyFill="1" applyBorder="1" applyAlignment="1">
      <alignment horizontal="center" vertical="center" textRotation="255"/>
    </xf>
    <xf numFmtId="0" fontId="21" fillId="2" borderId="12" xfId="0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0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 textRotation="255"/>
    </xf>
    <xf numFmtId="0" fontId="31" fillId="2" borderId="10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5" fillId="0" borderId="5" xfId="0" applyFont="1" applyBorder="1" applyAlignment="1">
      <alignment vertical="center" shrinkToFit="1"/>
    </xf>
    <xf numFmtId="0" fontId="29" fillId="0" borderId="5" xfId="0" applyFont="1" applyBorder="1" applyAlignment="1">
      <alignment vertical="center" wrapText="1" shrinkToFit="1"/>
    </xf>
    <xf numFmtId="0" fontId="29" fillId="0" borderId="5" xfId="0" applyFont="1" applyBorder="1" applyAlignment="1">
      <alignment vertical="center" shrinkToFit="1"/>
    </xf>
    <xf numFmtId="0" fontId="10" fillId="0" borderId="27" xfId="0" quotePrefix="1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4" fillId="0" borderId="38" xfId="0" applyFont="1" applyBorder="1" applyAlignment="1">
      <alignment vertical="center" shrinkToFit="1"/>
    </xf>
    <xf numFmtId="0" fontId="14" fillId="0" borderId="32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0" fillId="0" borderId="39" xfId="0" quotePrefix="1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5" xfId="0" applyFont="1" applyBorder="1" applyAlignment="1">
      <alignment vertical="center" shrinkToFit="1"/>
    </xf>
    <xf numFmtId="0" fontId="14" fillId="0" borderId="38" xfId="0" applyFont="1" applyBorder="1" applyAlignment="1">
      <alignment vertical="center" wrapText="1" shrinkToFit="1"/>
    </xf>
    <xf numFmtId="0" fontId="6" fillId="0" borderId="0" xfId="0" applyFont="1" applyAlignment="1">
      <alignment horizontal="center" vertical="center"/>
    </xf>
    <xf numFmtId="0" fontId="14" fillId="0" borderId="28" xfId="0" applyFont="1" applyBorder="1" applyAlignment="1">
      <alignment vertical="center" shrinkToFit="1"/>
    </xf>
    <xf numFmtId="0" fontId="14" fillId="0" borderId="41" xfId="0" applyFont="1" applyBorder="1" applyAlignment="1">
      <alignment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6" fillId="2" borderId="53" xfId="0" applyFont="1" applyFill="1" applyBorder="1" applyAlignment="1">
      <alignment horizontal="center" vertical="center"/>
    </xf>
    <xf numFmtId="0" fontId="36" fillId="2" borderId="54" xfId="0" applyFont="1" applyFill="1" applyBorder="1" applyAlignment="1">
      <alignment horizontal="center" vertical="center"/>
    </xf>
    <xf numFmtId="0" fontId="36" fillId="2" borderId="55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horizontal="center" vertical="center"/>
    </xf>
    <xf numFmtId="0" fontId="36" fillId="2" borderId="57" xfId="0" applyFont="1" applyFill="1" applyBorder="1" applyAlignment="1">
      <alignment horizontal="center" vertical="center"/>
    </xf>
    <xf numFmtId="0" fontId="36" fillId="2" borderId="58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shrinkToFit="1"/>
    </xf>
    <xf numFmtId="0" fontId="42" fillId="2" borderId="0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40" fillId="2" borderId="12" xfId="0" applyFont="1" applyFill="1" applyBorder="1" applyAlignment="1">
      <alignment horizontal="center" vertical="center" textRotation="255" wrapText="1"/>
    </xf>
    <xf numFmtId="0" fontId="41" fillId="2" borderId="12" xfId="0" applyFont="1" applyFill="1" applyBorder="1" applyAlignment="1">
      <alignment horizontal="center" vertical="center" textRotation="255" wrapText="1"/>
    </xf>
    <xf numFmtId="0" fontId="32" fillId="2" borderId="12" xfId="0" applyFont="1" applyFill="1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5" xfId="0" quotePrefix="1" applyFont="1" applyBorder="1" applyAlignment="1">
      <alignment horizontal="center" vertical="center" shrinkToFit="1"/>
    </xf>
    <xf numFmtId="0" fontId="10" fillId="0" borderId="40" xfId="0" quotePrefix="1" applyFont="1" applyBorder="1" applyAlignment="1">
      <alignment horizontal="center" vertical="center" shrinkToFit="1"/>
    </xf>
    <xf numFmtId="0" fontId="10" fillId="0" borderId="18" xfId="0" quotePrefix="1" applyFont="1" applyBorder="1" applyAlignment="1">
      <alignment horizontal="center" vertical="center" shrinkToFit="1"/>
    </xf>
    <xf numFmtId="0" fontId="10" fillId="0" borderId="34" xfId="0" quotePrefix="1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4" fillId="0" borderId="39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40" xfId="0" applyFont="1" applyBorder="1" applyAlignment="1">
      <alignment horizontal="center" vertical="center" wrapText="1" shrinkToFit="1"/>
    </xf>
    <xf numFmtId="0" fontId="14" fillId="0" borderId="33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34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FF"/>
      <color rgb="FFFFC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"/>
  <sheetViews>
    <sheetView view="pageBreakPreview" zoomScale="60" zoomScaleNormal="75" workbookViewId="0">
      <selection activeCell="A2" sqref="A2:I2"/>
    </sheetView>
  </sheetViews>
  <sheetFormatPr defaultRowHeight="15.75" x14ac:dyDescent="0.15"/>
  <cols>
    <col min="1" max="1" width="4.625" style="1" customWidth="1"/>
    <col min="2" max="2" width="6.125" style="1" customWidth="1"/>
    <col min="3" max="3" width="50.625" style="1" customWidth="1"/>
    <col min="4" max="4" width="30.625" style="1" customWidth="1"/>
    <col min="5" max="6" width="4.625" style="1" customWidth="1"/>
    <col min="7" max="7" width="6.125" style="1" customWidth="1"/>
    <col min="8" max="8" width="48.375" style="1" customWidth="1"/>
    <col min="9" max="9" width="30.625" style="1" customWidth="1"/>
    <col min="10" max="16384" width="9" style="1"/>
  </cols>
  <sheetData>
    <row r="2" spans="1:9" ht="37.5" x14ac:dyDescent="0.15">
      <c r="A2" s="177" t="s">
        <v>137</v>
      </c>
      <c r="B2" s="177"/>
      <c r="C2" s="177"/>
      <c r="D2" s="177"/>
      <c r="E2" s="177"/>
      <c r="F2" s="177"/>
      <c r="G2" s="177"/>
      <c r="H2" s="177"/>
      <c r="I2" s="177"/>
    </row>
    <row r="3" spans="1:9" ht="37.5" x14ac:dyDescent="0.15">
      <c r="A3" s="96"/>
      <c r="B3" s="96"/>
      <c r="C3" s="96"/>
      <c r="D3" s="96"/>
      <c r="E3" s="96"/>
      <c r="F3" s="96"/>
      <c r="G3" s="96"/>
      <c r="H3" s="96"/>
      <c r="I3" s="96"/>
    </row>
    <row r="4" spans="1:9" ht="13.5" customHeight="1" x14ac:dyDescent="0.15">
      <c r="B4" s="14"/>
      <c r="C4" s="14"/>
      <c r="D4" s="14"/>
    </row>
    <row r="5" spans="1:9" s="15" customFormat="1" ht="50.1" customHeight="1" x14ac:dyDescent="0.15">
      <c r="A5" s="178" t="s">
        <v>138</v>
      </c>
      <c r="B5" s="178"/>
      <c r="C5" s="178"/>
      <c r="D5" s="178"/>
      <c r="F5" s="179" t="s">
        <v>139</v>
      </c>
      <c r="G5" s="180"/>
      <c r="H5" s="180"/>
      <c r="I5" s="181"/>
    </row>
    <row r="6" spans="1:9" s="15" customFormat="1" ht="50.1" customHeight="1" x14ac:dyDescent="0.15">
      <c r="A6" s="176"/>
      <c r="B6" s="176"/>
      <c r="C6" s="16" t="s">
        <v>140</v>
      </c>
      <c r="D6" s="125" t="s">
        <v>141</v>
      </c>
      <c r="F6" s="182"/>
      <c r="G6" s="183"/>
      <c r="H6" s="16" t="s">
        <v>140</v>
      </c>
      <c r="I6" s="125" t="s">
        <v>141</v>
      </c>
    </row>
    <row r="7" spans="1:9" s="15" customFormat="1" ht="50.1" customHeight="1" x14ac:dyDescent="0.15">
      <c r="A7" s="173" t="s">
        <v>142</v>
      </c>
      <c r="B7" s="17">
        <v>1</v>
      </c>
      <c r="C7" s="18" t="s">
        <v>21</v>
      </c>
      <c r="D7" s="19" t="s">
        <v>143</v>
      </c>
      <c r="F7" s="172" t="s">
        <v>144</v>
      </c>
      <c r="G7" s="17">
        <v>16</v>
      </c>
      <c r="H7" s="18" t="s">
        <v>145</v>
      </c>
      <c r="I7" s="19" t="s">
        <v>40</v>
      </c>
    </row>
    <row r="8" spans="1:9" s="15" customFormat="1" ht="50.1" customHeight="1" x14ac:dyDescent="0.15">
      <c r="A8" s="174"/>
      <c r="B8" s="17">
        <v>2</v>
      </c>
      <c r="C8" s="18" t="s">
        <v>146</v>
      </c>
      <c r="D8" s="19" t="s">
        <v>147</v>
      </c>
      <c r="F8" s="172"/>
      <c r="G8" s="17">
        <v>17</v>
      </c>
      <c r="H8" s="20" t="s">
        <v>91</v>
      </c>
      <c r="I8" s="19" t="s">
        <v>35</v>
      </c>
    </row>
    <row r="9" spans="1:9" s="15" customFormat="1" ht="50.1" customHeight="1" x14ac:dyDescent="0.15">
      <c r="A9" s="174"/>
      <c r="B9" s="17">
        <v>3</v>
      </c>
      <c r="C9" s="18" t="s">
        <v>148</v>
      </c>
      <c r="D9" s="19" t="s">
        <v>41</v>
      </c>
      <c r="F9" s="172"/>
      <c r="G9" s="17">
        <v>18</v>
      </c>
      <c r="H9" s="18" t="s">
        <v>149</v>
      </c>
      <c r="I9" s="19" t="s">
        <v>150</v>
      </c>
    </row>
    <row r="10" spans="1:9" s="15" customFormat="1" ht="50.1" customHeight="1" x14ac:dyDescent="0.15">
      <c r="A10" s="174"/>
      <c r="B10" s="17">
        <v>4</v>
      </c>
      <c r="C10" s="18" t="s">
        <v>151</v>
      </c>
      <c r="D10" s="19" t="s">
        <v>152</v>
      </c>
      <c r="F10" s="172"/>
      <c r="G10" s="17">
        <v>19</v>
      </c>
      <c r="H10" s="18" t="s">
        <v>93</v>
      </c>
      <c r="I10" s="19" t="s">
        <v>143</v>
      </c>
    </row>
    <row r="11" spans="1:9" s="15" customFormat="1" ht="50.1" customHeight="1" x14ac:dyDescent="0.15">
      <c r="A11" s="175"/>
      <c r="B11" s="17">
        <v>5</v>
      </c>
      <c r="C11" s="18" t="s">
        <v>17</v>
      </c>
      <c r="D11" s="19" t="s">
        <v>39</v>
      </c>
      <c r="F11" s="172" t="s">
        <v>153</v>
      </c>
      <c r="G11" s="17">
        <v>20</v>
      </c>
      <c r="H11" s="18" t="s">
        <v>200</v>
      </c>
      <c r="I11" s="19" t="s">
        <v>40</v>
      </c>
    </row>
    <row r="12" spans="1:9" s="15" customFormat="1" ht="50.1" customHeight="1" x14ac:dyDescent="0.15">
      <c r="A12" s="173" t="s">
        <v>154</v>
      </c>
      <c r="B12" s="17">
        <v>6</v>
      </c>
      <c r="C12" s="18" t="s">
        <v>20</v>
      </c>
      <c r="D12" s="19" t="s">
        <v>147</v>
      </c>
      <c r="F12" s="172"/>
      <c r="G12" s="17">
        <v>21</v>
      </c>
      <c r="H12" s="18" t="s">
        <v>155</v>
      </c>
      <c r="I12" s="19" t="s">
        <v>147</v>
      </c>
    </row>
    <row r="13" spans="1:9" s="15" customFormat="1" ht="50.1" customHeight="1" x14ac:dyDescent="0.15">
      <c r="A13" s="174"/>
      <c r="B13" s="17">
        <v>7</v>
      </c>
      <c r="C13" s="18" t="s">
        <v>61</v>
      </c>
      <c r="D13" s="19" t="s">
        <v>40</v>
      </c>
      <c r="F13" s="172"/>
      <c r="G13" s="17">
        <v>22</v>
      </c>
      <c r="H13" s="18" t="s">
        <v>156</v>
      </c>
      <c r="I13" s="19" t="s">
        <v>152</v>
      </c>
    </row>
    <row r="14" spans="1:9" s="15" customFormat="1" ht="50.1" customHeight="1" x14ac:dyDescent="0.15">
      <c r="A14" s="174"/>
      <c r="B14" s="17">
        <v>8</v>
      </c>
      <c r="C14" s="18" t="s">
        <v>34</v>
      </c>
      <c r="D14" s="19" t="s">
        <v>42</v>
      </c>
      <c r="F14" s="172"/>
      <c r="G14" s="17">
        <v>23</v>
      </c>
      <c r="H14" s="18" t="s">
        <v>70</v>
      </c>
      <c r="I14" s="19" t="s">
        <v>39</v>
      </c>
    </row>
    <row r="15" spans="1:9" s="15" customFormat="1" ht="50.1" customHeight="1" x14ac:dyDescent="0.15">
      <c r="A15" s="174"/>
      <c r="B15" s="17">
        <v>9</v>
      </c>
      <c r="C15" s="18" t="s">
        <v>22</v>
      </c>
      <c r="D15" s="19" t="s">
        <v>152</v>
      </c>
      <c r="F15" s="172" t="s">
        <v>157</v>
      </c>
      <c r="G15" s="17">
        <v>24</v>
      </c>
      <c r="H15" s="18" t="s">
        <v>201</v>
      </c>
      <c r="I15" s="19" t="s">
        <v>40</v>
      </c>
    </row>
    <row r="16" spans="1:9" s="15" customFormat="1" ht="50.1" customHeight="1" x14ac:dyDescent="0.15">
      <c r="A16" s="175"/>
      <c r="B16" s="17">
        <v>10</v>
      </c>
      <c r="C16" s="18" t="s">
        <v>158</v>
      </c>
      <c r="D16" s="19" t="s">
        <v>143</v>
      </c>
      <c r="F16" s="172"/>
      <c r="G16" s="17">
        <v>25</v>
      </c>
      <c r="H16" s="18" t="s">
        <v>159</v>
      </c>
      <c r="I16" s="19" t="s">
        <v>38</v>
      </c>
    </row>
    <row r="17" spans="1:9" s="15" customFormat="1" ht="50.1" customHeight="1" x14ac:dyDescent="0.15">
      <c r="A17" s="173" t="s">
        <v>160</v>
      </c>
      <c r="B17" s="17">
        <v>11</v>
      </c>
      <c r="C17" s="18" t="s">
        <v>23</v>
      </c>
      <c r="D17" s="19" t="s">
        <v>40</v>
      </c>
      <c r="F17" s="172"/>
      <c r="G17" s="17">
        <v>26</v>
      </c>
      <c r="H17" s="18" t="s">
        <v>71</v>
      </c>
      <c r="I17" s="19" t="s">
        <v>37</v>
      </c>
    </row>
    <row r="18" spans="1:9" s="15" customFormat="1" ht="50.1" customHeight="1" x14ac:dyDescent="0.15">
      <c r="A18" s="174"/>
      <c r="B18" s="17">
        <v>12</v>
      </c>
      <c r="C18" s="18" t="s">
        <v>161</v>
      </c>
      <c r="D18" s="19" t="s">
        <v>147</v>
      </c>
      <c r="F18" s="172"/>
      <c r="G18" s="17">
        <v>27</v>
      </c>
      <c r="H18" s="20" t="s">
        <v>162</v>
      </c>
      <c r="I18" s="19" t="s">
        <v>37</v>
      </c>
    </row>
    <row r="19" spans="1:9" s="15" customFormat="1" ht="50.1" customHeight="1" x14ac:dyDescent="0.15">
      <c r="A19" s="174"/>
      <c r="B19" s="17">
        <v>13</v>
      </c>
      <c r="C19" s="18" t="s">
        <v>163</v>
      </c>
      <c r="D19" s="19" t="s">
        <v>60</v>
      </c>
    </row>
    <row r="20" spans="1:9" s="15" customFormat="1" ht="50.1" customHeight="1" x14ac:dyDescent="0.15">
      <c r="A20" s="174"/>
      <c r="B20" s="17">
        <v>14</v>
      </c>
      <c r="C20" s="18" t="s">
        <v>164</v>
      </c>
      <c r="D20" s="19" t="s">
        <v>143</v>
      </c>
      <c r="F20" s="178" t="s">
        <v>165</v>
      </c>
      <c r="G20" s="178"/>
      <c r="H20" s="178"/>
      <c r="I20" s="178"/>
    </row>
    <row r="21" spans="1:9" s="15" customFormat="1" ht="50.1" customHeight="1" x14ac:dyDescent="0.15">
      <c r="A21" s="175"/>
      <c r="B21" s="17">
        <v>15</v>
      </c>
      <c r="C21" s="18" t="s">
        <v>166</v>
      </c>
      <c r="D21" s="19" t="s">
        <v>40</v>
      </c>
      <c r="F21" s="176"/>
      <c r="G21" s="176"/>
      <c r="H21" s="16" t="s">
        <v>140</v>
      </c>
      <c r="I21" s="125" t="s">
        <v>141</v>
      </c>
    </row>
    <row r="22" spans="1:9" ht="50.1" customHeight="1" x14ac:dyDescent="0.15">
      <c r="F22" s="172" t="s">
        <v>167</v>
      </c>
      <c r="G22" s="17">
        <v>28</v>
      </c>
      <c r="H22" s="20" t="s">
        <v>168</v>
      </c>
      <c r="I22" s="19" t="s">
        <v>147</v>
      </c>
    </row>
    <row r="23" spans="1:9" ht="50.1" customHeight="1" x14ac:dyDescent="0.15">
      <c r="F23" s="172"/>
      <c r="G23" s="17">
        <v>29</v>
      </c>
      <c r="H23" s="20" t="s">
        <v>169</v>
      </c>
      <c r="I23" s="19" t="s">
        <v>170</v>
      </c>
    </row>
    <row r="24" spans="1:9" ht="50.1" customHeight="1" x14ac:dyDescent="0.15">
      <c r="F24" s="172"/>
      <c r="G24" s="17">
        <v>30</v>
      </c>
      <c r="H24" s="18" t="s">
        <v>44</v>
      </c>
      <c r="I24" s="19" t="s">
        <v>143</v>
      </c>
    </row>
    <row r="25" spans="1:9" ht="50.1" customHeight="1" x14ac:dyDescent="0.15">
      <c r="F25" s="172" t="s">
        <v>171</v>
      </c>
      <c r="G25" s="17">
        <v>31</v>
      </c>
      <c r="H25" s="18" t="s">
        <v>255</v>
      </c>
      <c r="I25" s="19" t="s">
        <v>40</v>
      </c>
    </row>
    <row r="26" spans="1:9" ht="50.1" customHeight="1" x14ac:dyDescent="0.15">
      <c r="F26" s="172"/>
      <c r="G26" s="17">
        <v>32</v>
      </c>
      <c r="H26" s="18" t="s">
        <v>73</v>
      </c>
      <c r="I26" s="19" t="s">
        <v>40</v>
      </c>
    </row>
    <row r="27" spans="1:9" ht="50.1" customHeight="1" x14ac:dyDescent="0.15">
      <c r="F27" s="172"/>
      <c r="G27" s="17">
        <v>33</v>
      </c>
      <c r="H27" s="20" t="s">
        <v>47</v>
      </c>
      <c r="I27" s="19" t="s">
        <v>143</v>
      </c>
    </row>
    <row r="28" spans="1:9" ht="50.1" customHeight="1" x14ac:dyDescent="0.15">
      <c r="F28" s="172" t="s">
        <v>172</v>
      </c>
      <c r="G28" s="17">
        <v>34</v>
      </c>
      <c r="H28" s="18" t="s">
        <v>256</v>
      </c>
      <c r="I28" s="19" t="s">
        <v>40</v>
      </c>
    </row>
    <row r="29" spans="1:9" ht="50.1" customHeight="1" x14ac:dyDescent="0.15">
      <c r="F29" s="172"/>
      <c r="G29" s="17">
        <v>35</v>
      </c>
      <c r="H29" s="20" t="s">
        <v>173</v>
      </c>
      <c r="I29" s="19" t="s">
        <v>147</v>
      </c>
    </row>
    <row r="30" spans="1:9" ht="50.1" customHeight="1" x14ac:dyDescent="0.15">
      <c r="F30" s="172"/>
      <c r="G30" s="17">
        <v>36</v>
      </c>
      <c r="H30" s="18" t="s">
        <v>48</v>
      </c>
      <c r="I30" s="19" t="s">
        <v>39</v>
      </c>
    </row>
  </sheetData>
  <mergeCells count="16">
    <mergeCell ref="A2:I2"/>
    <mergeCell ref="A5:D5"/>
    <mergeCell ref="F5:I5"/>
    <mergeCell ref="F20:I20"/>
    <mergeCell ref="A6:B6"/>
    <mergeCell ref="F6:G6"/>
    <mergeCell ref="A7:A11"/>
    <mergeCell ref="F28:F30"/>
    <mergeCell ref="A12:A16"/>
    <mergeCell ref="A17:A21"/>
    <mergeCell ref="F7:F10"/>
    <mergeCell ref="F11:F14"/>
    <mergeCell ref="F15:F18"/>
    <mergeCell ref="F21:G21"/>
    <mergeCell ref="F22:F24"/>
    <mergeCell ref="F25:F27"/>
  </mergeCells>
  <phoneticPr fontId="1"/>
  <pageMargins left="0" right="0" top="0.74803149606299213" bottom="0.74803149606299213" header="0.31496062992125984" footer="0.31496062992125984"/>
  <pageSetup paperSize="9" scale="55" orientation="portrait" horizontalDpi="4294967293" verticalDpi="0" r:id="rId1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73"/>
  <sheetViews>
    <sheetView view="pageBreakPreview" zoomScaleNormal="70" zoomScaleSheetLayoutView="100" workbookViewId="0">
      <selection sqref="A1:H1"/>
    </sheetView>
  </sheetViews>
  <sheetFormatPr defaultRowHeight="15.75" x14ac:dyDescent="0.15"/>
  <cols>
    <col min="1" max="1" width="12.625" style="1" customWidth="1"/>
    <col min="2" max="2" width="4.625" style="1" customWidth="1"/>
    <col min="3" max="3" width="7.125" style="1" customWidth="1"/>
    <col min="4" max="4" width="30.625" style="1" customWidth="1"/>
    <col min="5" max="5" width="4.625" style="1" customWidth="1"/>
    <col min="6" max="6" width="3.625" style="1" customWidth="1"/>
    <col min="7" max="7" width="4.625" style="1" customWidth="1"/>
    <col min="8" max="8" width="30.625" style="1" customWidth="1"/>
    <col min="9" max="9" width="3.625" style="1" customWidth="1"/>
    <col min="10" max="10" width="12.625" style="1" customWidth="1"/>
    <col min="11" max="11" width="4.625" style="1" customWidth="1"/>
    <col min="12" max="12" width="7" style="1" customWidth="1"/>
    <col min="13" max="13" width="30.625" style="1" customWidth="1"/>
    <col min="14" max="14" width="4.75" style="1" customWidth="1"/>
    <col min="15" max="15" width="3.625" style="1" customWidth="1"/>
    <col min="16" max="16" width="4.625" style="1" customWidth="1"/>
    <col min="17" max="17" width="30.625" style="1" customWidth="1"/>
    <col min="18" max="18" width="3.625" style="1" customWidth="1"/>
    <col min="19" max="255" width="9" style="1"/>
    <col min="256" max="256" width="3.625" style="1" customWidth="1"/>
    <col min="257" max="257" width="10.625" style="1" customWidth="1"/>
    <col min="258" max="258" width="4.625" style="1" customWidth="1"/>
    <col min="259" max="259" width="7.125" style="1" customWidth="1"/>
    <col min="260" max="260" width="30.625" style="1" customWidth="1"/>
    <col min="261" max="261" width="4.625" style="1" customWidth="1"/>
    <col min="262" max="262" width="3.625" style="1" customWidth="1"/>
    <col min="263" max="263" width="4.625" style="1" customWidth="1"/>
    <col min="264" max="264" width="30.625" style="1" customWidth="1"/>
    <col min="265" max="265" width="3.625" style="1" customWidth="1"/>
    <col min="266" max="266" width="10.625" style="1" customWidth="1"/>
    <col min="267" max="267" width="4.625" style="1" customWidth="1"/>
    <col min="268" max="268" width="7" style="1" customWidth="1"/>
    <col min="269" max="269" width="30.625" style="1" customWidth="1"/>
    <col min="270" max="270" width="4.75" style="1" customWidth="1"/>
    <col min="271" max="271" width="3.625" style="1" customWidth="1"/>
    <col min="272" max="272" width="4.625" style="1" customWidth="1"/>
    <col min="273" max="273" width="30.625" style="1" customWidth="1"/>
    <col min="274" max="511" width="9" style="1"/>
    <col min="512" max="512" width="3.625" style="1" customWidth="1"/>
    <col min="513" max="513" width="10.625" style="1" customWidth="1"/>
    <col min="514" max="514" width="4.625" style="1" customWidth="1"/>
    <col min="515" max="515" width="7.125" style="1" customWidth="1"/>
    <col min="516" max="516" width="30.625" style="1" customWidth="1"/>
    <col min="517" max="517" width="4.625" style="1" customWidth="1"/>
    <col min="518" max="518" width="3.625" style="1" customWidth="1"/>
    <col min="519" max="519" width="4.625" style="1" customWidth="1"/>
    <col min="520" max="520" width="30.625" style="1" customWidth="1"/>
    <col min="521" max="521" width="3.625" style="1" customWidth="1"/>
    <col min="522" max="522" width="10.625" style="1" customWidth="1"/>
    <col min="523" max="523" width="4.625" style="1" customWidth="1"/>
    <col min="524" max="524" width="7" style="1" customWidth="1"/>
    <col min="525" max="525" width="30.625" style="1" customWidth="1"/>
    <col min="526" max="526" width="4.75" style="1" customWidth="1"/>
    <col min="527" max="527" width="3.625" style="1" customWidth="1"/>
    <col min="528" max="528" width="4.625" style="1" customWidth="1"/>
    <col min="529" max="529" width="30.625" style="1" customWidth="1"/>
    <col min="530" max="767" width="9" style="1"/>
    <col min="768" max="768" width="3.625" style="1" customWidth="1"/>
    <col min="769" max="769" width="10.625" style="1" customWidth="1"/>
    <col min="770" max="770" width="4.625" style="1" customWidth="1"/>
    <col min="771" max="771" width="7.125" style="1" customWidth="1"/>
    <col min="772" max="772" width="30.625" style="1" customWidth="1"/>
    <col min="773" max="773" width="4.625" style="1" customWidth="1"/>
    <col min="774" max="774" width="3.625" style="1" customWidth="1"/>
    <col min="775" max="775" width="4.625" style="1" customWidth="1"/>
    <col min="776" max="776" width="30.625" style="1" customWidth="1"/>
    <col min="777" max="777" width="3.625" style="1" customWidth="1"/>
    <col min="778" max="778" width="10.625" style="1" customWidth="1"/>
    <col min="779" max="779" width="4.625" style="1" customWidth="1"/>
    <col min="780" max="780" width="7" style="1" customWidth="1"/>
    <col min="781" max="781" width="30.625" style="1" customWidth="1"/>
    <col min="782" max="782" width="4.75" style="1" customWidth="1"/>
    <col min="783" max="783" width="3.625" style="1" customWidth="1"/>
    <col min="784" max="784" width="4.625" style="1" customWidth="1"/>
    <col min="785" max="785" width="30.625" style="1" customWidth="1"/>
    <col min="786" max="1023" width="9" style="1"/>
    <col min="1024" max="1024" width="3.625" style="1" customWidth="1"/>
    <col min="1025" max="1025" width="10.625" style="1" customWidth="1"/>
    <col min="1026" max="1026" width="4.625" style="1" customWidth="1"/>
    <col min="1027" max="1027" width="7.125" style="1" customWidth="1"/>
    <col min="1028" max="1028" width="30.625" style="1" customWidth="1"/>
    <col min="1029" max="1029" width="4.625" style="1" customWidth="1"/>
    <col min="1030" max="1030" width="3.625" style="1" customWidth="1"/>
    <col min="1031" max="1031" width="4.625" style="1" customWidth="1"/>
    <col min="1032" max="1032" width="30.625" style="1" customWidth="1"/>
    <col min="1033" max="1033" width="3.625" style="1" customWidth="1"/>
    <col min="1034" max="1034" width="10.625" style="1" customWidth="1"/>
    <col min="1035" max="1035" width="4.625" style="1" customWidth="1"/>
    <col min="1036" max="1036" width="7" style="1" customWidth="1"/>
    <col min="1037" max="1037" width="30.625" style="1" customWidth="1"/>
    <col min="1038" max="1038" width="4.75" style="1" customWidth="1"/>
    <col min="1039" max="1039" width="3.625" style="1" customWidth="1"/>
    <col min="1040" max="1040" width="4.625" style="1" customWidth="1"/>
    <col min="1041" max="1041" width="30.625" style="1" customWidth="1"/>
    <col min="1042" max="1279" width="9" style="1"/>
    <col min="1280" max="1280" width="3.625" style="1" customWidth="1"/>
    <col min="1281" max="1281" width="10.625" style="1" customWidth="1"/>
    <col min="1282" max="1282" width="4.625" style="1" customWidth="1"/>
    <col min="1283" max="1283" width="7.125" style="1" customWidth="1"/>
    <col min="1284" max="1284" width="30.625" style="1" customWidth="1"/>
    <col min="1285" max="1285" width="4.625" style="1" customWidth="1"/>
    <col min="1286" max="1286" width="3.625" style="1" customWidth="1"/>
    <col min="1287" max="1287" width="4.625" style="1" customWidth="1"/>
    <col min="1288" max="1288" width="30.625" style="1" customWidth="1"/>
    <col min="1289" max="1289" width="3.625" style="1" customWidth="1"/>
    <col min="1290" max="1290" width="10.625" style="1" customWidth="1"/>
    <col min="1291" max="1291" width="4.625" style="1" customWidth="1"/>
    <col min="1292" max="1292" width="7" style="1" customWidth="1"/>
    <col min="1293" max="1293" width="30.625" style="1" customWidth="1"/>
    <col min="1294" max="1294" width="4.75" style="1" customWidth="1"/>
    <col min="1295" max="1295" width="3.625" style="1" customWidth="1"/>
    <col min="1296" max="1296" width="4.625" style="1" customWidth="1"/>
    <col min="1297" max="1297" width="30.625" style="1" customWidth="1"/>
    <col min="1298" max="1535" width="9" style="1"/>
    <col min="1536" max="1536" width="3.625" style="1" customWidth="1"/>
    <col min="1537" max="1537" width="10.625" style="1" customWidth="1"/>
    <col min="1538" max="1538" width="4.625" style="1" customWidth="1"/>
    <col min="1539" max="1539" width="7.125" style="1" customWidth="1"/>
    <col min="1540" max="1540" width="30.625" style="1" customWidth="1"/>
    <col min="1541" max="1541" width="4.625" style="1" customWidth="1"/>
    <col min="1542" max="1542" width="3.625" style="1" customWidth="1"/>
    <col min="1543" max="1543" width="4.625" style="1" customWidth="1"/>
    <col min="1544" max="1544" width="30.625" style="1" customWidth="1"/>
    <col min="1545" max="1545" width="3.625" style="1" customWidth="1"/>
    <col min="1546" max="1546" width="10.625" style="1" customWidth="1"/>
    <col min="1547" max="1547" width="4.625" style="1" customWidth="1"/>
    <col min="1548" max="1548" width="7" style="1" customWidth="1"/>
    <col min="1549" max="1549" width="30.625" style="1" customWidth="1"/>
    <col min="1550" max="1550" width="4.75" style="1" customWidth="1"/>
    <col min="1551" max="1551" width="3.625" style="1" customWidth="1"/>
    <col min="1552" max="1552" width="4.625" style="1" customWidth="1"/>
    <col min="1553" max="1553" width="30.625" style="1" customWidth="1"/>
    <col min="1554" max="1791" width="9" style="1"/>
    <col min="1792" max="1792" width="3.625" style="1" customWidth="1"/>
    <col min="1793" max="1793" width="10.625" style="1" customWidth="1"/>
    <col min="1794" max="1794" width="4.625" style="1" customWidth="1"/>
    <col min="1795" max="1795" width="7.125" style="1" customWidth="1"/>
    <col min="1796" max="1796" width="30.625" style="1" customWidth="1"/>
    <col min="1797" max="1797" width="4.625" style="1" customWidth="1"/>
    <col min="1798" max="1798" width="3.625" style="1" customWidth="1"/>
    <col min="1799" max="1799" width="4.625" style="1" customWidth="1"/>
    <col min="1800" max="1800" width="30.625" style="1" customWidth="1"/>
    <col min="1801" max="1801" width="3.625" style="1" customWidth="1"/>
    <col min="1802" max="1802" width="10.625" style="1" customWidth="1"/>
    <col min="1803" max="1803" width="4.625" style="1" customWidth="1"/>
    <col min="1804" max="1804" width="7" style="1" customWidth="1"/>
    <col min="1805" max="1805" width="30.625" style="1" customWidth="1"/>
    <col min="1806" max="1806" width="4.75" style="1" customWidth="1"/>
    <col min="1807" max="1807" width="3.625" style="1" customWidth="1"/>
    <col min="1808" max="1808" width="4.625" style="1" customWidth="1"/>
    <col min="1809" max="1809" width="30.625" style="1" customWidth="1"/>
    <col min="1810" max="2047" width="9" style="1"/>
    <col min="2048" max="2048" width="3.625" style="1" customWidth="1"/>
    <col min="2049" max="2049" width="10.625" style="1" customWidth="1"/>
    <col min="2050" max="2050" width="4.625" style="1" customWidth="1"/>
    <col min="2051" max="2051" width="7.125" style="1" customWidth="1"/>
    <col min="2052" max="2052" width="30.625" style="1" customWidth="1"/>
    <col min="2053" max="2053" width="4.625" style="1" customWidth="1"/>
    <col min="2054" max="2054" width="3.625" style="1" customWidth="1"/>
    <col min="2055" max="2055" width="4.625" style="1" customWidth="1"/>
    <col min="2056" max="2056" width="30.625" style="1" customWidth="1"/>
    <col min="2057" max="2057" width="3.625" style="1" customWidth="1"/>
    <col min="2058" max="2058" width="10.625" style="1" customWidth="1"/>
    <col min="2059" max="2059" width="4.625" style="1" customWidth="1"/>
    <col min="2060" max="2060" width="7" style="1" customWidth="1"/>
    <col min="2061" max="2061" width="30.625" style="1" customWidth="1"/>
    <col min="2062" max="2062" width="4.75" style="1" customWidth="1"/>
    <col min="2063" max="2063" width="3.625" style="1" customWidth="1"/>
    <col min="2064" max="2064" width="4.625" style="1" customWidth="1"/>
    <col min="2065" max="2065" width="30.625" style="1" customWidth="1"/>
    <col min="2066" max="2303" width="9" style="1"/>
    <col min="2304" max="2304" width="3.625" style="1" customWidth="1"/>
    <col min="2305" max="2305" width="10.625" style="1" customWidth="1"/>
    <col min="2306" max="2306" width="4.625" style="1" customWidth="1"/>
    <col min="2307" max="2307" width="7.125" style="1" customWidth="1"/>
    <col min="2308" max="2308" width="30.625" style="1" customWidth="1"/>
    <col min="2309" max="2309" width="4.625" style="1" customWidth="1"/>
    <col min="2310" max="2310" width="3.625" style="1" customWidth="1"/>
    <col min="2311" max="2311" width="4.625" style="1" customWidth="1"/>
    <col min="2312" max="2312" width="30.625" style="1" customWidth="1"/>
    <col min="2313" max="2313" width="3.625" style="1" customWidth="1"/>
    <col min="2314" max="2314" width="10.625" style="1" customWidth="1"/>
    <col min="2315" max="2315" width="4.625" style="1" customWidth="1"/>
    <col min="2316" max="2316" width="7" style="1" customWidth="1"/>
    <col min="2317" max="2317" width="30.625" style="1" customWidth="1"/>
    <col min="2318" max="2318" width="4.75" style="1" customWidth="1"/>
    <col min="2319" max="2319" width="3.625" style="1" customWidth="1"/>
    <col min="2320" max="2320" width="4.625" style="1" customWidth="1"/>
    <col min="2321" max="2321" width="30.625" style="1" customWidth="1"/>
    <col min="2322" max="2559" width="9" style="1"/>
    <col min="2560" max="2560" width="3.625" style="1" customWidth="1"/>
    <col min="2561" max="2561" width="10.625" style="1" customWidth="1"/>
    <col min="2562" max="2562" width="4.625" style="1" customWidth="1"/>
    <col min="2563" max="2563" width="7.125" style="1" customWidth="1"/>
    <col min="2564" max="2564" width="30.625" style="1" customWidth="1"/>
    <col min="2565" max="2565" width="4.625" style="1" customWidth="1"/>
    <col min="2566" max="2566" width="3.625" style="1" customWidth="1"/>
    <col min="2567" max="2567" width="4.625" style="1" customWidth="1"/>
    <col min="2568" max="2568" width="30.625" style="1" customWidth="1"/>
    <col min="2569" max="2569" width="3.625" style="1" customWidth="1"/>
    <col min="2570" max="2570" width="10.625" style="1" customWidth="1"/>
    <col min="2571" max="2571" width="4.625" style="1" customWidth="1"/>
    <col min="2572" max="2572" width="7" style="1" customWidth="1"/>
    <col min="2573" max="2573" width="30.625" style="1" customWidth="1"/>
    <col min="2574" max="2574" width="4.75" style="1" customWidth="1"/>
    <col min="2575" max="2575" width="3.625" style="1" customWidth="1"/>
    <col min="2576" max="2576" width="4.625" style="1" customWidth="1"/>
    <col min="2577" max="2577" width="30.625" style="1" customWidth="1"/>
    <col min="2578" max="2815" width="9" style="1"/>
    <col min="2816" max="2816" width="3.625" style="1" customWidth="1"/>
    <col min="2817" max="2817" width="10.625" style="1" customWidth="1"/>
    <col min="2818" max="2818" width="4.625" style="1" customWidth="1"/>
    <col min="2819" max="2819" width="7.125" style="1" customWidth="1"/>
    <col min="2820" max="2820" width="30.625" style="1" customWidth="1"/>
    <col min="2821" max="2821" width="4.625" style="1" customWidth="1"/>
    <col min="2822" max="2822" width="3.625" style="1" customWidth="1"/>
    <col min="2823" max="2823" width="4.625" style="1" customWidth="1"/>
    <col min="2824" max="2824" width="30.625" style="1" customWidth="1"/>
    <col min="2825" max="2825" width="3.625" style="1" customWidth="1"/>
    <col min="2826" max="2826" width="10.625" style="1" customWidth="1"/>
    <col min="2827" max="2827" width="4.625" style="1" customWidth="1"/>
    <col min="2828" max="2828" width="7" style="1" customWidth="1"/>
    <col min="2829" max="2829" width="30.625" style="1" customWidth="1"/>
    <col min="2830" max="2830" width="4.75" style="1" customWidth="1"/>
    <col min="2831" max="2831" width="3.625" style="1" customWidth="1"/>
    <col min="2832" max="2832" width="4.625" style="1" customWidth="1"/>
    <col min="2833" max="2833" width="30.625" style="1" customWidth="1"/>
    <col min="2834" max="3071" width="9" style="1"/>
    <col min="3072" max="3072" width="3.625" style="1" customWidth="1"/>
    <col min="3073" max="3073" width="10.625" style="1" customWidth="1"/>
    <col min="3074" max="3074" width="4.625" style="1" customWidth="1"/>
    <col min="3075" max="3075" width="7.125" style="1" customWidth="1"/>
    <col min="3076" max="3076" width="30.625" style="1" customWidth="1"/>
    <col min="3077" max="3077" width="4.625" style="1" customWidth="1"/>
    <col min="3078" max="3078" width="3.625" style="1" customWidth="1"/>
    <col min="3079" max="3079" width="4.625" style="1" customWidth="1"/>
    <col min="3080" max="3080" width="30.625" style="1" customWidth="1"/>
    <col min="3081" max="3081" width="3.625" style="1" customWidth="1"/>
    <col min="3082" max="3082" width="10.625" style="1" customWidth="1"/>
    <col min="3083" max="3083" width="4.625" style="1" customWidth="1"/>
    <col min="3084" max="3084" width="7" style="1" customWidth="1"/>
    <col min="3085" max="3085" width="30.625" style="1" customWidth="1"/>
    <col min="3086" max="3086" width="4.75" style="1" customWidth="1"/>
    <col min="3087" max="3087" width="3.625" style="1" customWidth="1"/>
    <col min="3088" max="3088" width="4.625" style="1" customWidth="1"/>
    <col min="3089" max="3089" width="30.625" style="1" customWidth="1"/>
    <col min="3090" max="3327" width="9" style="1"/>
    <col min="3328" max="3328" width="3.625" style="1" customWidth="1"/>
    <col min="3329" max="3329" width="10.625" style="1" customWidth="1"/>
    <col min="3330" max="3330" width="4.625" style="1" customWidth="1"/>
    <col min="3331" max="3331" width="7.125" style="1" customWidth="1"/>
    <col min="3332" max="3332" width="30.625" style="1" customWidth="1"/>
    <col min="3333" max="3333" width="4.625" style="1" customWidth="1"/>
    <col min="3334" max="3334" width="3.625" style="1" customWidth="1"/>
    <col min="3335" max="3335" width="4.625" style="1" customWidth="1"/>
    <col min="3336" max="3336" width="30.625" style="1" customWidth="1"/>
    <col min="3337" max="3337" width="3.625" style="1" customWidth="1"/>
    <col min="3338" max="3338" width="10.625" style="1" customWidth="1"/>
    <col min="3339" max="3339" width="4.625" style="1" customWidth="1"/>
    <col min="3340" max="3340" width="7" style="1" customWidth="1"/>
    <col min="3341" max="3341" width="30.625" style="1" customWidth="1"/>
    <col min="3342" max="3342" width="4.75" style="1" customWidth="1"/>
    <col min="3343" max="3343" width="3.625" style="1" customWidth="1"/>
    <col min="3344" max="3344" width="4.625" style="1" customWidth="1"/>
    <col min="3345" max="3345" width="30.625" style="1" customWidth="1"/>
    <col min="3346" max="3583" width="9" style="1"/>
    <col min="3584" max="3584" width="3.625" style="1" customWidth="1"/>
    <col min="3585" max="3585" width="10.625" style="1" customWidth="1"/>
    <col min="3586" max="3586" width="4.625" style="1" customWidth="1"/>
    <col min="3587" max="3587" width="7.125" style="1" customWidth="1"/>
    <col min="3588" max="3588" width="30.625" style="1" customWidth="1"/>
    <col min="3589" max="3589" width="4.625" style="1" customWidth="1"/>
    <col min="3590" max="3590" width="3.625" style="1" customWidth="1"/>
    <col min="3591" max="3591" width="4.625" style="1" customWidth="1"/>
    <col min="3592" max="3592" width="30.625" style="1" customWidth="1"/>
    <col min="3593" max="3593" width="3.625" style="1" customWidth="1"/>
    <col min="3594" max="3594" width="10.625" style="1" customWidth="1"/>
    <col min="3595" max="3595" width="4.625" style="1" customWidth="1"/>
    <col min="3596" max="3596" width="7" style="1" customWidth="1"/>
    <col min="3597" max="3597" width="30.625" style="1" customWidth="1"/>
    <col min="3598" max="3598" width="4.75" style="1" customWidth="1"/>
    <col min="3599" max="3599" width="3.625" style="1" customWidth="1"/>
    <col min="3600" max="3600" width="4.625" style="1" customWidth="1"/>
    <col min="3601" max="3601" width="30.625" style="1" customWidth="1"/>
    <col min="3602" max="3839" width="9" style="1"/>
    <col min="3840" max="3840" width="3.625" style="1" customWidth="1"/>
    <col min="3841" max="3841" width="10.625" style="1" customWidth="1"/>
    <col min="3842" max="3842" width="4.625" style="1" customWidth="1"/>
    <col min="3843" max="3843" width="7.125" style="1" customWidth="1"/>
    <col min="3844" max="3844" width="30.625" style="1" customWidth="1"/>
    <col min="3845" max="3845" width="4.625" style="1" customWidth="1"/>
    <col min="3846" max="3846" width="3.625" style="1" customWidth="1"/>
    <col min="3847" max="3847" width="4.625" style="1" customWidth="1"/>
    <col min="3848" max="3848" width="30.625" style="1" customWidth="1"/>
    <col min="3849" max="3849" width="3.625" style="1" customWidth="1"/>
    <col min="3850" max="3850" width="10.625" style="1" customWidth="1"/>
    <col min="3851" max="3851" width="4.625" style="1" customWidth="1"/>
    <col min="3852" max="3852" width="7" style="1" customWidth="1"/>
    <col min="3853" max="3853" width="30.625" style="1" customWidth="1"/>
    <col min="3854" max="3854" width="4.75" style="1" customWidth="1"/>
    <col min="3855" max="3855" width="3.625" style="1" customWidth="1"/>
    <col min="3856" max="3856" width="4.625" style="1" customWidth="1"/>
    <col min="3857" max="3857" width="30.625" style="1" customWidth="1"/>
    <col min="3858" max="4095" width="9" style="1"/>
    <col min="4096" max="4096" width="3.625" style="1" customWidth="1"/>
    <col min="4097" max="4097" width="10.625" style="1" customWidth="1"/>
    <col min="4098" max="4098" width="4.625" style="1" customWidth="1"/>
    <col min="4099" max="4099" width="7.125" style="1" customWidth="1"/>
    <col min="4100" max="4100" width="30.625" style="1" customWidth="1"/>
    <col min="4101" max="4101" width="4.625" style="1" customWidth="1"/>
    <col min="4102" max="4102" width="3.625" style="1" customWidth="1"/>
    <col min="4103" max="4103" width="4.625" style="1" customWidth="1"/>
    <col min="4104" max="4104" width="30.625" style="1" customWidth="1"/>
    <col min="4105" max="4105" width="3.625" style="1" customWidth="1"/>
    <col min="4106" max="4106" width="10.625" style="1" customWidth="1"/>
    <col min="4107" max="4107" width="4.625" style="1" customWidth="1"/>
    <col min="4108" max="4108" width="7" style="1" customWidth="1"/>
    <col min="4109" max="4109" width="30.625" style="1" customWidth="1"/>
    <col min="4110" max="4110" width="4.75" style="1" customWidth="1"/>
    <col min="4111" max="4111" width="3.625" style="1" customWidth="1"/>
    <col min="4112" max="4112" width="4.625" style="1" customWidth="1"/>
    <col min="4113" max="4113" width="30.625" style="1" customWidth="1"/>
    <col min="4114" max="4351" width="9" style="1"/>
    <col min="4352" max="4352" width="3.625" style="1" customWidth="1"/>
    <col min="4353" max="4353" width="10.625" style="1" customWidth="1"/>
    <col min="4354" max="4354" width="4.625" style="1" customWidth="1"/>
    <col min="4355" max="4355" width="7.125" style="1" customWidth="1"/>
    <col min="4356" max="4356" width="30.625" style="1" customWidth="1"/>
    <col min="4357" max="4357" width="4.625" style="1" customWidth="1"/>
    <col min="4358" max="4358" width="3.625" style="1" customWidth="1"/>
    <col min="4359" max="4359" width="4.625" style="1" customWidth="1"/>
    <col min="4360" max="4360" width="30.625" style="1" customWidth="1"/>
    <col min="4361" max="4361" width="3.625" style="1" customWidth="1"/>
    <col min="4362" max="4362" width="10.625" style="1" customWidth="1"/>
    <col min="4363" max="4363" width="4.625" style="1" customWidth="1"/>
    <col min="4364" max="4364" width="7" style="1" customWidth="1"/>
    <col min="4365" max="4365" width="30.625" style="1" customWidth="1"/>
    <col min="4366" max="4366" width="4.75" style="1" customWidth="1"/>
    <col min="4367" max="4367" width="3.625" style="1" customWidth="1"/>
    <col min="4368" max="4368" width="4.625" style="1" customWidth="1"/>
    <col min="4369" max="4369" width="30.625" style="1" customWidth="1"/>
    <col min="4370" max="4607" width="9" style="1"/>
    <col min="4608" max="4608" width="3.625" style="1" customWidth="1"/>
    <col min="4609" max="4609" width="10.625" style="1" customWidth="1"/>
    <col min="4610" max="4610" width="4.625" style="1" customWidth="1"/>
    <col min="4611" max="4611" width="7.125" style="1" customWidth="1"/>
    <col min="4612" max="4612" width="30.625" style="1" customWidth="1"/>
    <col min="4613" max="4613" width="4.625" style="1" customWidth="1"/>
    <col min="4614" max="4614" width="3.625" style="1" customWidth="1"/>
    <col min="4615" max="4615" width="4.625" style="1" customWidth="1"/>
    <col min="4616" max="4616" width="30.625" style="1" customWidth="1"/>
    <col min="4617" max="4617" width="3.625" style="1" customWidth="1"/>
    <col min="4618" max="4618" width="10.625" style="1" customWidth="1"/>
    <col min="4619" max="4619" width="4.625" style="1" customWidth="1"/>
    <col min="4620" max="4620" width="7" style="1" customWidth="1"/>
    <col min="4621" max="4621" width="30.625" style="1" customWidth="1"/>
    <col min="4622" max="4622" width="4.75" style="1" customWidth="1"/>
    <col min="4623" max="4623" width="3.625" style="1" customWidth="1"/>
    <col min="4624" max="4624" width="4.625" style="1" customWidth="1"/>
    <col min="4625" max="4625" width="30.625" style="1" customWidth="1"/>
    <col min="4626" max="4863" width="9" style="1"/>
    <col min="4864" max="4864" width="3.625" style="1" customWidth="1"/>
    <col min="4865" max="4865" width="10.625" style="1" customWidth="1"/>
    <col min="4866" max="4866" width="4.625" style="1" customWidth="1"/>
    <col min="4867" max="4867" width="7.125" style="1" customWidth="1"/>
    <col min="4868" max="4868" width="30.625" style="1" customWidth="1"/>
    <col min="4869" max="4869" width="4.625" style="1" customWidth="1"/>
    <col min="4870" max="4870" width="3.625" style="1" customWidth="1"/>
    <col min="4871" max="4871" width="4.625" style="1" customWidth="1"/>
    <col min="4872" max="4872" width="30.625" style="1" customWidth="1"/>
    <col min="4873" max="4873" width="3.625" style="1" customWidth="1"/>
    <col min="4874" max="4874" width="10.625" style="1" customWidth="1"/>
    <col min="4875" max="4875" width="4.625" style="1" customWidth="1"/>
    <col min="4876" max="4876" width="7" style="1" customWidth="1"/>
    <col min="4877" max="4877" width="30.625" style="1" customWidth="1"/>
    <col min="4878" max="4878" width="4.75" style="1" customWidth="1"/>
    <col min="4879" max="4879" width="3.625" style="1" customWidth="1"/>
    <col min="4880" max="4880" width="4.625" style="1" customWidth="1"/>
    <col min="4881" max="4881" width="30.625" style="1" customWidth="1"/>
    <col min="4882" max="5119" width="9" style="1"/>
    <col min="5120" max="5120" width="3.625" style="1" customWidth="1"/>
    <col min="5121" max="5121" width="10.625" style="1" customWidth="1"/>
    <col min="5122" max="5122" width="4.625" style="1" customWidth="1"/>
    <col min="5123" max="5123" width="7.125" style="1" customWidth="1"/>
    <col min="5124" max="5124" width="30.625" style="1" customWidth="1"/>
    <col min="5125" max="5125" width="4.625" style="1" customWidth="1"/>
    <col min="5126" max="5126" width="3.625" style="1" customWidth="1"/>
    <col min="5127" max="5127" width="4.625" style="1" customWidth="1"/>
    <col min="5128" max="5128" width="30.625" style="1" customWidth="1"/>
    <col min="5129" max="5129" width="3.625" style="1" customWidth="1"/>
    <col min="5130" max="5130" width="10.625" style="1" customWidth="1"/>
    <col min="5131" max="5131" width="4.625" style="1" customWidth="1"/>
    <col min="5132" max="5132" width="7" style="1" customWidth="1"/>
    <col min="5133" max="5133" width="30.625" style="1" customWidth="1"/>
    <col min="5134" max="5134" width="4.75" style="1" customWidth="1"/>
    <col min="5135" max="5135" width="3.625" style="1" customWidth="1"/>
    <col min="5136" max="5136" width="4.625" style="1" customWidth="1"/>
    <col min="5137" max="5137" width="30.625" style="1" customWidth="1"/>
    <col min="5138" max="5375" width="9" style="1"/>
    <col min="5376" max="5376" width="3.625" style="1" customWidth="1"/>
    <col min="5377" max="5377" width="10.625" style="1" customWidth="1"/>
    <col min="5378" max="5378" width="4.625" style="1" customWidth="1"/>
    <col min="5379" max="5379" width="7.125" style="1" customWidth="1"/>
    <col min="5380" max="5380" width="30.625" style="1" customWidth="1"/>
    <col min="5381" max="5381" width="4.625" style="1" customWidth="1"/>
    <col min="5382" max="5382" width="3.625" style="1" customWidth="1"/>
    <col min="5383" max="5383" width="4.625" style="1" customWidth="1"/>
    <col min="5384" max="5384" width="30.625" style="1" customWidth="1"/>
    <col min="5385" max="5385" width="3.625" style="1" customWidth="1"/>
    <col min="5386" max="5386" width="10.625" style="1" customWidth="1"/>
    <col min="5387" max="5387" width="4.625" style="1" customWidth="1"/>
    <col min="5388" max="5388" width="7" style="1" customWidth="1"/>
    <col min="5389" max="5389" width="30.625" style="1" customWidth="1"/>
    <col min="5390" max="5390" width="4.75" style="1" customWidth="1"/>
    <col min="5391" max="5391" width="3.625" style="1" customWidth="1"/>
    <col min="5392" max="5392" width="4.625" style="1" customWidth="1"/>
    <col min="5393" max="5393" width="30.625" style="1" customWidth="1"/>
    <col min="5394" max="5631" width="9" style="1"/>
    <col min="5632" max="5632" width="3.625" style="1" customWidth="1"/>
    <col min="5633" max="5633" width="10.625" style="1" customWidth="1"/>
    <col min="5634" max="5634" width="4.625" style="1" customWidth="1"/>
    <col min="5635" max="5635" width="7.125" style="1" customWidth="1"/>
    <col min="5636" max="5636" width="30.625" style="1" customWidth="1"/>
    <col min="5637" max="5637" width="4.625" style="1" customWidth="1"/>
    <col min="5638" max="5638" width="3.625" style="1" customWidth="1"/>
    <col min="5639" max="5639" width="4.625" style="1" customWidth="1"/>
    <col min="5640" max="5640" width="30.625" style="1" customWidth="1"/>
    <col min="5641" max="5641" width="3.625" style="1" customWidth="1"/>
    <col min="5642" max="5642" width="10.625" style="1" customWidth="1"/>
    <col min="5643" max="5643" width="4.625" style="1" customWidth="1"/>
    <col min="5644" max="5644" width="7" style="1" customWidth="1"/>
    <col min="5645" max="5645" width="30.625" style="1" customWidth="1"/>
    <col min="5646" max="5646" width="4.75" style="1" customWidth="1"/>
    <col min="5647" max="5647" width="3.625" style="1" customWidth="1"/>
    <col min="5648" max="5648" width="4.625" style="1" customWidth="1"/>
    <col min="5649" max="5649" width="30.625" style="1" customWidth="1"/>
    <col min="5650" max="5887" width="9" style="1"/>
    <col min="5888" max="5888" width="3.625" style="1" customWidth="1"/>
    <col min="5889" max="5889" width="10.625" style="1" customWidth="1"/>
    <col min="5890" max="5890" width="4.625" style="1" customWidth="1"/>
    <col min="5891" max="5891" width="7.125" style="1" customWidth="1"/>
    <col min="5892" max="5892" width="30.625" style="1" customWidth="1"/>
    <col min="5893" max="5893" width="4.625" style="1" customWidth="1"/>
    <col min="5894" max="5894" width="3.625" style="1" customWidth="1"/>
    <col min="5895" max="5895" width="4.625" style="1" customWidth="1"/>
    <col min="5896" max="5896" width="30.625" style="1" customWidth="1"/>
    <col min="5897" max="5897" width="3.625" style="1" customWidth="1"/>
    <col min="5898" max="5898" width="10.625" style="1" customWidth="1"/>
    <col min="5899" max="5899" width="4.625" style="1" customWidth="1"/>
    <col min="5900" max="5900" width="7" style="1" customWidth="1"/>
    <col min="5901" max="5901" width="30.625" style="1" customWidth="1"/>
    <col min="5902" max="5902" width="4.75" style="1" customWidth="1"/>
    <col min="5903" max="5903" width="3.625" style="1" customWidth="1"/>
    <col min="5904" max="5904" width="4.625" style="1" customWidth="1"/>
    <col min="5905" max="5905" width="30.625" style="1" customWidth="1"/>
    <col min="5906" max="6143" width="9" style="1"/>
    <col min="6144" max="6144" width="3.625" style="1" customWidth="1"/>
    <col min="6145" max="6145" width="10.625" style="1" customWidth="1"/>
    <col min="6146" max="6146" width="4.625" style="1" customWidth="1"/>
    <col min="6147" max="6147" width="7.125" style="1" customWidth="1"/>
    <col min="6148" max="6148" width="30.625" style="1" customWidth="1"/>
    <col min="6149" max="6149" width="4.625" style="1" customWidth="1"/>
    <col min="6150" max="6150" width="3.625" style="1" customWidth="1"/>
    <col min="6151" max="6151" width="4.625" style="1" customWidth="1"/>
    <col min="6152" max="6152" width="30.625" style="1" customWidth="1"/>
    <col min="6153" max="6153" width="3.625" style="1" customWidth="1"/>
    <col min="6154" max="6154" width="10.625" style="1" customWidth="1"/>
    <col min="6155" max="6155" width="4.625" style="1" customWidth="1"/>
    <col min="6156" max="6156" width="7" style="1" customWidth="1"/>
    <col min="6157" max="6157" width="30.625" style="1" customWidth="1"/>
    <col min="6158" max="6158" width="4.75" style="1" customWidth="1"/>
    <col min="6159" max="6159" width="3.625" style="1" customWidth="1"/>
    <col min="6160" max="6160" width="4.625" style="1" customWidth="1"/>
    <col min="6161" max="6161" width="30.625" style="1" customWidth="1"/>
    <col min="6162" max="6399" width="9" style="1"/>
    <col min="6400" max="6400" width="3.625" style="1" customWidth="1"/>
    <col min="6401" max="6401" width="10.625" style="1" customWidth="1"/>
    <col min="6402" max="6402" width="4.625" style="1" customWidth="1"/>
    <col min="6403" max="6403" width="7.125" style="1" customWidth="1"/>
    <col min="6404" max="6404" width="30.625" style="1" customWidth="1"/>
    <col min="6405" max="6405" width="4.625" style="1" customWidth="1"/>
    <col min="6406" max="6406" width="3.625" style="1" customWidth="1"/>
    <col min="6407" max="6407" width="4.625" style="1" customWidth="1"/>
    <col min="6408" max="6408" width="30.625" style="1" customWidth="1"/>
    <col min="6409" max="6409" width="3.625" style="1" customWidth="1"/>
    <col min="6410" max="6410" width="10.625" style="1" customWidth="1"/>
    <col min="6411" max="6411" width="4.625" style="1" customWidth="1"/>
    <col min="6412" max="6412" width="7" style="1" customWidth="1"/>
    <col min="6413" max="6413" width="30.625" style="1" customWidth="1"/>
    <col min="6414" max="6414" width="4.75" style="1" customWidth="1"/>
    <col min="6415" max="6415" width="3.625" style="1" customWidth="1"/>
    <col min="6416" max="6416" width="4.625" style="1" customWidth="1"/>
    <col min="6417" max="6417" width="30.625" style="1" customWidth="1"/>
    <col min="6418" max="6655" width="9" style="1"/>
    <col min="6656" max="6656" width="3.625" style="1" customWidth="1"/>
    <col min="6657" max="6657" width="10.625" style="1" customWidth="1"/>
    <col min="6658" max="6658" width="4.625" style="1" customWidth="1"/>
    <col min="6659" max="6659" width="7.125" style="1" customWidth="1"/>
    <col min="6660" max="6660" width="30.625" style="1" customWidth="1"/>
    <col min="6661" max="6661" width="4.625" style="1" customWidth="1"/>
    <col min="6662" max="6662" width="3.625" style="1" customWidth="1"/>
    <col min="6663" max="6663" width="4.625" style="1" customWidth="1"/>
    <col min="6664" max="6664" width="30.625" style="1" customWidth="1"/>
    <col min="6665" max="6665" width="3.625" style="1" customWidth="1"/>
    <col min="6666" max="6666" width="10.625" style="1" customWidth="1"/>
    <col min="6667" max="6667" width="4.625" style="1" customWidth="1"/>
    <col min="6668" max="6668" width="7" style="1" customWidth="1"/>
    <col min="6669" max="6669" width="30.625" style="1" customWidth="1"/>
    <col min="6670" max="6670" width="4.75" style="1" customWidth="1"/>
    <col min="6671" max="6671" width="3.625" style="1" customWidth="1"/>
    <col min="6672" max="6672" width="4.625" style="1" customWidth="1"/>
    <col min="6673" max="6673" width="30.625" style="1" customWidth="1"/>
    <col min="6674" max="6911" width="9" style="1"/>
    <col min="6912" max="6912" width="3.625" style="1" customWidth="1"/>
    <col min="6913" max="6913" width="10.625" style="1" customWidth="1"/>
    <col min="6914" max="6914" width="4.625" style="1" customWidth="1"/>
    <col min="6915" max="6915" width="7.125" style="1" customWidth="1"/>
    <col min="6916" max="6916" width="30.625" style="1" customWidth="1"/>
    <col min="6917" max="6917" width="4.625" style="1" customWidth="1"/>
    <col min="6918" max="6918" width="3.625" style="1" customWidth="1"/>
    <col min="6919" max="6919" width="4.625" style="1" customWidth="1"/>
    <col min="6920" max="6920" width="30.625" style="1" customWidth="1"/>
    <col min="6921" max="6921" width="3.625" style="1" customWidth="1"/>
    <col min="6922" max="6922" width="10.625" style="1" customWidth="1"/>
    <col min="6923" max="6923" width="4.625" style="1" customWidth="1"/>
    <col min="6924" max="6924" width="7" style="1" customWidth="1"/>
    <col min="6925" max="6925" width="30.625" style="1" customWidth="1"/>
    <col min="6926" max="6926" width="4.75" style="1" customWidth="1"/>
    <col min="6927" max="6927" width="3.625" style="1" customWidth="1"/>
    <col min="6928" max="6928" width="4.625" style="1" customWidth="1"/>
    <col min="6929" max="6929" width="30.625" style="1" customWidth="1"/>
    <col min="6930" max="7167" width="9" style="1"/>
    <col min="7168" max="7168" width="3.625" style="1" customWidth="1"/>
    <col min="7169" max="7169" width="10.625" style="1" customWidth="1"/>
    <col min="7170" max="7170" width="4.625" style="1" customWidth="1"/>
    <col min="7171" max="7171" width="7.125" style="1" customWidth="1"/>
    <col min="7172" max="7172" width="30.625" style="1" customWidth="1"/>
    <col min="7173" max="7173" width="4.625" style="1" customWidth="1"/>
    <col min="7174" max="7174" width="3.625" style="1" customWidth="1"/>
    <col min="7175" max="7175" width="4.625" style="1" customWidth="1"/>
    <col min="7176" max="7176" width="30.625" style="1" customWidth="1"/>
    <col min="7177" max="7177" width="3.625" style="1" customWidth="1"/>
    <col min="7178" max="7178" width="10.625" style="1" customWidth="1"/>
    <col min="7179" max="7179" width="4.625" style="1" customWidth="1"/>
    <col min="7180" max="7180" width="7" style="1" customWidth="1"/>
    <col min="7181" max="7181" width="30.625" style="1" customWidth="1"/>
    <col min="7182" max="7182" width="4.75" style="1" customWidth="1"/>
    <col min="7183" max="7183" width="3.625" style="1" customWidth="1"/>
    <col min="7184" max="7184" width="4.625" style="1" customWidth="1"/>
    <col min="7185" max="7185" width="30.625" style="1" customWidth="1"/>
    <col min="7186" max="7423" width="9" style="1"/>
    <col min="7424" max="7424" width="3.625" style="1" customWidth="1"/>
    <col min="7425" max="7425" width="10.625" style="1" customWidth="1"/>
    <col min="7426" max="7426" width="4.625" style="1" customWidth="1"/>
    <col min="7427" max="7427" width="7.125" style="1" customWidth="1"/>
    <col min="7428" max="7428" width="30.625" style="1" customWidth="1"/>
    <col min="7429" max="7429" width="4.625" style="1" customWidth="1"/>
    <col min="7430" max="7430" width="3.625" style="1" customWidth="1"/>
    <col min="7431" max="7431" width="4.625" style="1" customWidth="1"/>
    <col min="7432" max="7432" width="30.625" style="1" customWidth="1"/>
    <col min="7433" max="7433" width="3.625" style="1" customWidth="1"/>
    <col min="7434" max="7434" width="10.625" style="1" customWidth="1"/>
    <col min="7435" max="7435" width="4.625" style="1" customWidth="1"/>
    <col min="7436" max="7436" width="7" style="1" customWidth="1"/>
    <col min="7437" max="7437" width="30.625" style="1" customWidth="1"/>
    <col min="7438" max="7438" width="4.75" style="1" customWidth="1"/>
    <col min="7439" max="7439" width="3.625" style="1" customWidth="1"/>
    <col min="7440" max="7440" width="4.625" style="1" customWidth="1"/>
    <col min="7441" max="7441" width="30.625" style="1" customWidth="1"/>
    <col min="7442" max="7679" width="9" style="1"/>
    <col min="7680" max="7680" width="3.625" style="1" customWidth="1"/>
    <col min="7681" max="7681" width="10.625" style="1" customWidth="1"/>
    <col min="7682" max="7682" width="4.625" style="1" customWidth="1"/>
    <col min="7683" max="7683" width="7.125" style="1" customWidth="1"/>
    <col min="7684" max="7684" width="30.625" style="1" customWidth="1"/>
    <col min="7685" max="7685" width="4.625" style="1" customWidth="1"/>
    <col min="7686" max="7686" width="3.625" style="1" customWidth="1"/>
    <col min="7687" max="7687" width="4.625" style="1" customWidth="1"/>
    <col min="7688" max="7688" width="30.625" style="1" customWidth="1"/>
    <col min="7689" max="7689" width="3.625" style="1" customWidth="1"/>
    <col min="7690" max="7690" width="10.625" style="1" customWidth="1"/>
    <col min="7691" max="7691" width="4.625" style="1" customWidth="1"/>
    <col min="7692" max="7692" width="7" style="1" customWidth="1"/>
    <col min="7693" max="7693" width="30.625" style="1" customWidth="1"/>
    <col min="7694" max="7694" width="4.75" style="1" customWidth="1"/>
    <col min="7695" max="7695" width="3.625" style="1" customWidth="1"/>
    <col min="7696" max="7696" width="4.625" style="1" customWidth="1"/>
    <col min="7697" max="7697" width="30.625" style="1" customWidth="1"/>
    <col min="7698" max="7935" width="9" style="1"/>
    <col min="7936" max="7936" width="3.625" style="1" customWidth="1"/>
    <col min="7937" max="7937" width="10.625" style="1" customWidth="1"/>
    <col min="7938" max="7938" width="4.625" style="1" customWidth="1"/>
    <col min="7939" max="7939" width="7.125" style="1" customWidth="1"/>
    <col min="7940" max="7940" width="30.625" style="1" customWidth="1"/>
    <col min="7941" max="7941" width="4.625" style="1" customWidth="1"/>
    <col min="7942" max="7942" width="3.625" style="1" customWidth="1"/>
    <col min="7943" max="7943" width="4.625" style="1" customWidth="1"/>
    <col min="7944" max="7944" width="30.625" style="1" customWidth="1"/>
    <col min="7945" max="7945" width="3.625" style="1" customWidth="1"/>
    <col min="7946" max="7946" width="10.625" style="1" customWidth="1"/>
    <col min="7947" max="7947" width="4.625" style="1" customWidth="1"/>
    <col min="7948" max="7948" width="7" style="1" customWidth="1"/>
    <col min="7949" max="7949" width="30.625" style="1" customWidth="1"/>
    <col min="7950" max="7950" width="4.75" style="1" customWidth="1"/>
    <col min="7951" max="7951" width="3.625" style="1" customWidth="1"/>
    <col min="7952" max="7952" width="4.625" style="1" customWidth="1"/>
    <col min="7953" max="7953" width="30.625" style="1" customWidth="1"/>
    <col min="7954" max="8191" width="9" style="1"/>
    <col min="8192" max="8192" width="3.625" style="1" customWidth="1"/>
    <col min="8193" max="8193" width="10.625" style="1" customWidth="1"/>
    <col min="8194" max="8194" width="4.625" style="1" customWidth="1"/>
    <col min="8195" max="8195" width="7.125" style="1" customWidth="1"/>
    <col min="8196" max="8196" width="30.625" style="1" customWidth="1"/>
    <col min="8197" max="8197" width="4.625" style="1" customWidth="1"/>
    <col min="8198" max="8198" width="3.625" style="1" customWidth="1"/>
    <col min="8199" max="8199" width="4.625" style="1" customWidth="1"/>
    <col min="8200" max="8200" width="30.625" style="1" customWidth="1"/>
    <col min="8201" max="8201" width="3.625" style="1" customWidth="1"/>
    <col min="8202" max="8202" width="10.625" style="1" customWidth="1"/>
    <col min="8203" max="8203" width="4.625" style="1" customWidth="1"/>
    <col min="8204" max="8204" width="7" style="1" customWidth="1"/>
    <col min="8205" max="8205" width="30.625" style="1" customWidth="1"/>
    <col min="8206" max="8206" width="4.75" style="1" customWidth="1"/>
    <col min="8207" max="8207" width="3.625" style="1" customWidth="1"/>
    <col min="8208" max="8208" width="4.625" style="1" customWidth="1"/>
    <col min="8209" max="8209" width="30.625" style="1" customWidth="1"/>
    <col min="8210" max="8447" width="9" style="1"/>
    <col min="8448" max="8448" width="3.625" style="1" customWidth="1"/>
    <col min="8449" max="8449" width="10.625" style="1" customWidth="1"/>
    <col min="8450" max="8450" width="4.625" style="1" customWidth="1"/>
    <col min="8451" max="8451" width="7.125" style="1" customWidth="1"/>
    <col min="8452" max="8452" width="30.625" style="1" customWidth="1"/>
    <col min="8453" max="8453" width="4.625" style="1" customWidth="1"/>
    <col min="8454" max="8454" width="3.625" style="1" customWidth="1"/>
    <col min="8455" max="8455" width="4.625" style="1" customWidth="1"/>
    <col min="8456" max="8456" width="30.625" style="1" customWidth="1"/>
    <col min="8457" max="8457" width="3.625" style="1" customWidth="1"/>
    <col min="8458" max="8458" width="10.625" style="1" customWidth="1"/>
    <col min="8459" max="8459" width="4.625" style="1" customWidth="1"/>
    <col min="8460" max="8460" width="7" style="1" customWidth="1"/>
    <col min="8461" max="8461" width="30.625" style="1" customWidth="1"/>
    <col min="8462" max="8462" width="4.75" style="1" customWidth="1"/>
    <col min="8463" max="8463" width="3.625" style="1" customWidth="1"/>
    <col min="8464" max="8464" width="4.625" style="1" customWidth="1"/>
    <col min="8465" max="8465" width="30.625" style="1" customWidth="1"/>
    <col min="8466" max="8703" width="9" style="1"/>
    <col min="8704" max="8704" width="3.625" style="1" customWidth="1"/>
    <col min="8705" max="8705" width="10.625" style="1" customWidth="1"/>
    <col min="8706" max="8706" width="4.625" style="1" customWidth="1"/>
    <col min="8707" max="8707" width="7.125" style="1" customWidth="1"/>
    <col min="8708" max="8708" width="30.625" style="1" customWidth="1"/>
    <col min="8709" max="8709" width="4.625" style="1" customWidth="1"/>
    <col min="8710" max="8710" width="3.625" style="1" customWidth="1"/>
    <col min="8711" max="8711" width="4.625" style="1" customWidth="1"/>
    <col min="8712" max="8712" width="30.625" style="1" customWidth="1"/>
    <col min="8713" max="8713" width="3.625" style="1" customWidth="1"/>
    <col min="8714" max="8714" width="10.625" style="1" customWidth="1"/>
    <col min="8715" max="8715" width="4.625" style="1" customWidth="1"/>
    <col min="8716" max="8716" width="7" style="1" customWidth="1"/>
    <col min="8717" max="8717" width="30.625" style="1" customWidth="1"/>
    <col min="8718" max="8718" width="4.75" style="1" customWidth="1"/>
    <col min="8719" max="8719" width="3.625" style="1" customWidth="1"/>
    <col min="8720" max="8720" width="4.625" style="1" customWidth="1"/>
    <col min="8721" max="8721" width="30.625" style="1" customWidth="1"/>
    <col min="8722" max="8959" width="9" style="1"/>
    <col min="8960" max="8960" width="3.625" style="1" customWidth="1"/>
    <col min="8961" max="8961" width="10.625" style="1" customWidth="1"/>
    <col min="8962" max="8962" width="4.625" style="1" customWidth="1"/>
    <col min="8963" max="8963" width="7.125" style="1" customWidth="1"/>
    <col min="8964" max="8964" width="30.625" style="1" customWidth="1"/>
    <col min="8965" max="8965" width="4.625" style="1" customWidth="1"/>
    <col min="8966" max="8966" width="3.625" style="1" customWidth="1"/>
    <col min="8967" max="8967" width="4.625" style="1" customWidth="1"/>
    <col min="8968" max="8968" width="30.625" style="1" customWidth="1"/>
    <col min="8969" max="8969" width="3.625" style="1" customWidth="1"/>
    <col min="8970" max="8970" width="10.625" style="1" customWidth="1"/>
    <col min="8971" max="8971" width="4.625" style="1" customWidth="1"/>
    <col min="8972" max="8972" width="7" style="1" customWidth="1"/>
    <col min="8973" max="8973" width="30.625" style="1" customWidth="1"/>
    <col min="8974" max="8974" width="4.75" style="1" customWidth="1"/>
    <col min="8975" max="8975" width="3.625" style="1" customWidth="1"/>
    <col min="8976" max="8976" width="4.625" style="1" customWidth="1"/>
    <col min="8977" max="8977" width="30.625" style="1" customWidth="1"/>
    <col min="8978" max="9215" width="9" style="1"/>
    <col min="9216" max="9216" width="3.625" style="1" customWidth="1"/>
    <col min="9217" max="9217" width="10.625" style="1" customWidth="1"/>
    <col min="9218" max="9218" width="4.625" style="1" customWidth="1"/>
    <col min="9219" max="9219" width="7.125" style="1" customWidth="1"/>
    <col min="9220" max="9220" width="30.625" style="1" customWidth="1"/>
    <col min="9221" max="9221" width="4.625" style="1" customWidth="1"/>
    <col min="9222" max="9222" width="3.625" style="1" customWidth="1"/>
    <col min="9223" max="9223" width="4.625" style="1" customWidth="1"/>
    <col min="9224" max="9224" width="30.625" style="1" customWidth="1"/>
    <col min="9225" max="9225" width="3.625" style="1" customWidth="1"/>
    <col min="9226" max="9226" width="10.625" style="1" customWidth="1"/>
    <col min="9227" max="9227" width="4.625" style="1" customWidth="1"/>
    <col min="9228" max="9228" width="7" style="1" customWidth="1"/>
    <col min="9229" max="9229" width="30.625" style="1" customWidth="1"/>
    <col min="9230" max="9230" width="4.75" style="1" customWidth="1"/>
    <col min="9231" max="9231" width="3.625" style="1" customWidth="1"/>
    <col min="9232" max="9232" width="4.625" style="1" customWidth="1"/>
    <col min="9233" max="9233" width="30.625" style="1" customWidth="1"/>
    <col min="9234" max="9471" width="9" style="1"/>
    <col min="9472" max="9472" width="3.625" style="1" customWidth="1"/>
    <col min="9473" max="9473" width="10.625" style="1" customWidth="1"/>
    <col min="9474" max="9474" width="4.625" style="1" customWidth="1"/>
    <col min="9475" max="9475" width="7.125" style="1" customWidth="1"/>
    <col min="9476" max="9476" width="30.625" style="1" customWidth="1"/>
    <col min="9477" max="9477" width="4.625" style="1" customWidth="1"/>
    <col min="9478" max="9478" width="3.625" style="1" customWidth="1"/>
    <col min="9479" max="9479" width="4.625" style="1" customWidth="1"/>
    <col min="9480" max="9480" width="30.625" style="1" customWidth="1"/>
    <col min="9481" max="9481" width="3.625" style="1" customWidth="1"/>
    <col min="9482" max="9482" width="10.625" style="1" customWidth="1"/>
    <col min="9483" max="9483" width="4.625" style="1" customWidth="1"/>
    <col min="9484" max="9484" width="7" style="1" customWidth="1"/>
    <col min="9485" max="9485" width="30.625" style="1" customWidth="1"/>
    <col min="9486" max="9486" width="4.75" style="1" customWidth="1"/>
    <col min="9487" max="9487" width="3.625" style="1" customWidth="1"/>
    <col min="9488" max="9488" width="4.625" style="1" customWidth="1"/>
    <col min="9489" max="9489" width="30.625" style="1" customWidth="1"/>
    <col min="9490" max="9727" width="9" style="1"/>
    <col min="9728" max="9728" width="3.625" style="1" customWidth="1"/>
    <col min="9729" max="9729" width="10.625" style="1" customWidth="1"/>
    <col min="9730" max="9730" width="4.625" style="1" customWidth="1"/>
    <col min="9731" max="9731" width="7.125" style="1" customWidth="1"/>
    <col min="9732" max="9732" width="30.625" style="1" customWidth="1"/>
    <col min="9733" max="9733" width="4.625" style="1" customWidth="1"/>
    <col min="9734" max="9734" width="3.625" style="1" customWidth="1"/>
    <col min="9735" max="9735" width="4.625" style="1" customWidth="1"/>
    <col min="9736" max="9736" width="30.625" style="1" customWidth="1"/>
    <col min="9737" max="9737" width="3.625" style="1" customWidth="1"/>
    <col min="9738" max="9738" width="10.625" style="1" customWidth="1"/>
    <col min="9739" max="9739" width="4.625" style="1" customWidth="1"/>
    <col min="9740" max="9740" width="7" style="1" customWidth="1"/>
    <col min="9741" max="9741" width="30.625" style="1" customWidth="1"/>
    <col min="9742" max="9742" width="4.75" style="1" customWidth="1"/>
    <col min="9743" max="9743" width="3.625" style="1" customWidth="1"/>
    <col min="9744" max="9744" width="4.625" style="1" customWidth="1"/>
    <col min="9745" max="9745" width="30.625" style="1" customWidth="1"/>
    <col min="9746" max="9983" width="9" style="1"/>
    <col min="9984" max="9984" width="3.625" style="1" customWidth="1"/>
    <col min="9985" max="9985" width="10.625" style="1" customWidth="1"/>
    <col min="9986" max="9986" width="4.625" style="1" customWidth="1"/>
    <col min="9987" max="9987" width="7.125" style="1" customWidth="1"/>
    <col min="9988" max="9988" width="30.625" style="1" customWidth="1"/>
    <col min="9989" max="9989" width="4.625" style="1" customWidth="1"/>
    <col min="9990" max="9990" width="3.625" style="1" customWidth="1"/>
    <col min="9991" max="9991" width="4.625" style="1" customWidth="1"/>
    <col min="9992" max="9992" width="30.625" style="1" customWidth="1"/>
    <col min="9993" max="9993" width="3.625" style="1" customWidth="1"/>
    <col min="9994" max="9994" width="10.625" style="1" customWidth="1"/>
    <col min="9995" max="9995" width="4.625" style="1" customWidth="1"/>
    <col min="9996" max="9996" width="7" style="1" customWidth="1"/>
    <col min="9997" max="9997" width="30.625" style="1" customWidth="1"/>
    <col min="9998" max="9998" width="4.75" style="1" customWidth="1"/>
    <col min="9999" max="9999" width="3.625" style="1" customWidth="1"/>
    <col min="10000" max="10000" width="4.625" style="1" customWidth="1"/>
    <col min="10001" max="10001" width="30.625" style="1" customWidth="1"/>
    <col min="10002" max="10239" width="9" style="1"/>
    <col min="10240" max="10240" width="3.625" style="1" customWidth="1"/>
    <col min="10241" max="10241" width="10.625" style="1" customWidth="1"/>
    <col min="10242" max="10242" width="4.625" style="1" customWidth="1"/>
    <col min="10243" max="10243" width="7.125" style="1" customWidth="1"/>
    <col min="10244" max="10244" width="30.625" style="1" customWidth="1"/>
    <col min="10245" max="10245" width="4.625" style="1" customWidth="1"/>
    <col min="10246" max="10246" width="3.625" style="1" customWidth="1"/>
    <col min="10247" max="10247" width="4.625" style="1" customWidth="1"/>
    <col min="10248" max="10248" width="30.625" style="1" customWidth="1"/>
    <col min="10249" max="10249" width="3.625" style="1" customWidth="1"/>
    <col min="10250" max="10250" width="10.625" style="1" customWidth="1"/>
    <col min="10251" max="10251" width="4.625" style="1" customWidth="1"/>
    <col min="10252" max="10252" width="7" style="1" customWidth="1"/>
    <col min="10253" max="10253" width="30.625" style="1" customWidth="1"/>
    <col min="10254" max="10254" width="4.75" style="1" customWidth="1"/>
    <col min="10255" max="10255" width="3.625" style="1" customWidth="1"/>
    <col min="10256" max="10256" width="4.625" style="1" customWidth="1"/>
    <col min="10257" max="10257" width="30.625" style="1" customWidth="1"/>
    <col min="10258" max="10495" width="9" style="1"/>
    <col min="10496" max="10496" width="3.625" style="1" customWidth="1"/>
    <col min="10497" max="10497" width="10.625" style="1" customWidth="1"/>
    <col min="10498" max="10498" width="4.625" style="1" customWidth="1"/>
    <col min="10499" max="10499" width="7.125" style="1" customWidth="1"/>
    <col min="10500" max="10500" width="30.625" style="1" customWidth="1"/>
    <col min="10501" max="10501" width="4.625" style="1" customWidth="1"/>
    <col min="10502" max="10502" width="3.625" style="1" customWidth="1"/>
    <col min="10503" max="10503" width="4.625" style="1" customWidth="1"/>
    <col min="10504" max="10504" width="30.625" style="1" customWidth="1"/>
    <col min="10505" max="10505" width="3.625" style="1" customWidth="1"/>
    <col min="10506" max="10506" width="10.625" style="1" customWidth="1"/>
    <col min="10507" max="10507" width="4.625" style="1" customWidth="1"/>
    <col min="10508" max="10508" width="7" style="1" customWidth="1"/>
    <col min="10509" max="10509" width="30.625" style="1" customWidth="1"/>
    <col min="10510" max="10510" width="4.75" style="1" customWidth="1"/>
    <col min="10511" max="10511" width="3.625" style="1" customWidth="1"/>
    <col min="10512" max="10512" width="4.625" style="1" customWidth="1"/>
    <col min="10513" max="10513" width="30.625" style="1" customWidth="1"/>
    <col min="10514" max="10751" width="9" style="1"/>
    <col min="10752" max="10752" width="3.625" style="1" customWidth="1"/>
    <col min="10753" max="10753" width="10.625" style="1" customWidth="1"/>
    <col min="10754" max="10754" width="4.625" style="1" customWidth="1"/>
    <col min="10755" max="10755" width="7.125" style="1" customWidth="1"/>
    <col min="10756" max="10756" width="30.625" style="1" customWidth="1"/>
    <col min="10757" max="10757" width="4.625" style="1" customWidth="1"/>
    <col min="10758" max="10758" width="3.625" style="1" customWidth="1"/>
    <col min="10759" max="10759" width="4.625" style="1" customWidth="1"/>
    <col min="10760" max="10760" width="30.625" style="1" customWidth="1"/>
    <col min="10761" max="10761" width="3.625" style="1" customWidth="1"/>
    <col min="10762" max="10762" width="10.625" style="1" customWidth="1"/>
    <col min="10763" max="10763" width="4.625" style="1" customWidth="1"/>
    <col min="10764" max="10764" width="7" style="1" customWidth="1"/>
    <col min="10765" max="10765" width="30.625" style="1" customWidth="1"/>
    <col min="10766" max="10766" width="4.75" style="1" customWidth="1"/>
    <col min="10767" max="10767" width="3.625" style="1" customWidth="1"/>
    <col min="10768" max="10768" width="4.625" style="1" customWidth="1"/>
    <col min="10769" max="10769" width="30.625" style="1" customWidth="1"/>
    <col min="10770" max="11007" width="9" style="1"/>
    <col min="11008" max="11008" width="3.625" style="1" customWidth="1"/>
    <col min="11009" max="11009" width="10.625" style="1" customWidth="1"/>
    <col min="11010" max="11010" width="4.625" style="1" customWidth="1"/>
    <col min="11011" max="11011" width="7.125" style="1" customWidth="1"/>
    <col min="11012" max="11012" width="30.625" style="1" customWidth="1"/>
    <col min="11013" max="11013" width="4.625" style="1" customWidth="1"/>
    <col min="11014" max="11014" width="3.625" style="1" customWidth="1"/>
    <col min="11015" max="11015" width="4.625" style="1" customWidth="1"/>
    <col min="11016" max="11016" width="30.625" style="1" customWidth="1"/>
    <col min="11017" max="11017" width="3.625" style="1" customWidth="1"/>
    <col min="11018" max="11018" width="10.625" style="1" customWidth="1"/>
    <col min="11019" max="11019" width="4.625" style="1" customWidth="1"/>
    <col min="11020" max="11020" width="7" style="1" customWidth="1"/>
    <col min="11021" max="11021" width="30.625" style="1" customWidth="1"/>
    <col min="11022" max="11022" width="4.75" style="1" customWidth="1"/>
    <col min="11023" max="11023" width="3.625" style="1" customWidth="1"/>
    <col min="11024" max="11024" width="4.625" style="1" customWidth="1"/>
    <col min="11025" max="11025" width="30.625" style="1" customWidth="1"/>
    <col min="11026" max="11263" width="9" style="1"/>
    <col min="11264" max="11264" width="3.625" style="1" customWidth="1"/>
    <col min="11265" max="11265" width="10.625" style="1" customWidth="1"/>
    <col min="11266" max="11266" width="4.625" style="1" customWidth="1"/>
    <col min="11267" max="11267" width="7.125" style="1" customWidth="1"/>
    <col min="11268" max="11268" width="30.625" style="1" customWidth="1"/>
    <col min="11269" max="11269" width="4.625" style="1" customWidth="1"/>
    <col min="11270" max="11270" width="3.625" style="1" customWidth="1"/>
    <col min="11271" max="11271" width="4.625" style="1" customWidth="1"/>
    <col min="11272" max="11272" width="30.625" style="1" customWidth="1"/>
    <col min="11273" max="11273" width="3.625" style="1" customWidth="1"/>
    <col min="11274" max="11274" width="10.625" style="1" customWidth="1"/>
    <col min="11275" max="11275" width="4.625" style="1" customWidth="1"/>
    <col min="11276" max="11276" width="7" style="1" customWidth="1"/>
    <col min="11277" max="11277" width="30.625" style="1" customWidth="1"/>
    <col min="11278" max="11278" width="4.75" style="1" customWidth="1"/>
    <col min="11279" max="11279" width="3.625" style="1" customWidth="1"/>
    <col min="11280" max="11280" width="4.625" style="1" customWidth="1"/>
    <col min="11281" max="11281" width="30.625" style="1" customWidth="1"/>
    <col min="11282" max="11519" width="9" style="1"/>
    <col min="11520" max="11520" width="3.625" style="1" customWidth="1"/>
    <col min="11521" max="11521" width="10.625" style="1" customWidth="1"/>
    <col min="11522" max="11522" width="4.625" style="1" customWidth="1"/>
    <col min="11523" max="11523" width="7.125" style="1" customWidth="1"/>
    <col min="11524" max="11524" width="30.625" style="1" customWidth="1"/>
    <col min="11525" max="11525" width="4.625" style="1" customWidth="1"/>
    <col min="11526" max="11526" width="3.625" style="1" customWidth="1"/>
    <col min="11527" max="11527" width="4.625" style="1" customWidth="1"/>
    <col min="11528" max="11528" width="30.625" style="1" customWidth="1"/>
    <col min="11529" max="11529" width="3.625" style="1" customWidth="1"/>
    <col min="11530" max="11530" width="10.625" style="1" customWidth="1"/>
    <col min="11531" max="11531" width="4.625" style="1" customWidth="1"/>
    <col min="11532" max="11532" width="7" style="1" customWidth="1"/>
    <col min="11533" max="11533" width="30.625" style="1" customWidth="1"/>
    <col min="11534" max="11534" width="4.75" style="1" customWidth="1"/>
    <col min="11535" max="11535" width="3.625" style="1" customWidth="1"/>
    <col min="11536" max="11536" width="4.625" style="1" customWidth="1"/>
    <col min="11537" max="11537" width="30.625" style="1" customWidth="1"/>
    <col min="11538" max="11775" width="9" style="1"/>
    <col min="11776" max="11776" width="3.625" style="1" customWidth="1"/>
    <col min="11777" max="11777" width="10.625" style="1" customWidth="1"/>
    <col min="11778" max="11778" width="4.625" style="1" customWidth="1"/>
    <col min="11779" max="11779" width="7.125" style="1" customWidth="1"/>
    <col min="11780" max="11780" width="30.625" style="1" customWidth="1"/>
    <col min="11781" max="11781" width="4.625" style="1" customWidth="1"/>
    <col min="11782" max="11782" width="3.625" style="1" customWidth="1"/>
    <col min="11783" max="11783" width="4.625" style="1" customWidth="1"/>
    <col min="11784" max="11784" width="30.625" style="1" customWidth="1"/>
    <col min="11785" max="11785" width="3.625" style="1" customWidth="1"/>
    <col min="11786" max="11786" width="10.625" style="1" customWidth="1"/>
    <col min="11787" max="11787" width="4.625" style="1" customWidth="1"/>
    <col min="11788" max="11788" width="7" style="1" customWidth="1"/>
    <col min="11789" max="11789" width="30.625" style="1" customWidth="1"/>
    <col min="11790" max="11790" width="4.75" style="1" customWidth="1"/>
    <col min="11791" max="11791" width="3.625" style="1" customWidth="1"/>
    <col min="11792" max="11792" width="4.625" style="1" customWidth="1"/>
    <col min="11793" max="11793" width="30.625" style="1" customWidth="1"/>
    <col min="11794" max="12031" width="9" style="1"/>
    <col min="12032" max="12032" width="3.625" style="1" customWidth="1"/>
    <col min="12033" max="12033" width="10.625" style="1" customWidth="1"/>
    <col min="12034" max="12034" width="4.625" style="1" customWidth="1"/>
    <col min="12035" max="12035" width="7.125" style="1" customWidth="1"/>
    <col min="12036" max="12036" width="30.625" style="1" customWidth="1"/>
    <col min="12037" max="12037" width="4.625" style="1" customWidth="1"/>
    <col min="12038" max="12038" width="3.625" style="1" customWidth="1"/>
    <col min="12039" max="12039" width="4.625" style="1" customWidth="1"/>
    <col min="12040" max="12040" width="30.625" style="1" customWidth="1"/>
    <col min="12041" max="12041" width="3.625" style="1" customWidth="1"/>
    <col min="12042" max="12042" width="10.625" style="1" customWidth="1"/>
    <col min="12043" max="12043" width="4.625" style="1" customWidth="1"/>
    <col min="12044" max="12044" width="7" style="1" customWidth="1"/>
    <col min="12045" max="12045" width="30.625" style="1" customWidth="1"/>
    <col min="12046" max="12046" width="4.75" style="1" customWidth="1"/>
    <col min="12047" max="12047" width="3.625" style="1" customWidth="1"/>
    <col min="12048" max="12048" width="4.625" style="1" customWidth="1"/>
    <col min="12049" max="12049" width="30.625" style="1" customWidth="1"/>
    <col min="12050" max="12287" width="9" style="1"/>
    <col min="12288" max="12288" width="3.625" style="1" customWidth="1"/>
    <col min="12289" max="12289" width="10.625" style="1" customWidth="1"/>
    <col min="12290" max="12290" width="4.625" style="1" customWidth="1"/>
    <col min="12291" max="12291" width="7.125" style="1" customWidth="1"/>
    <col min="12292" max="12292" width="30.625" style="1" customWidth="1"/>
    <col min="12293" max="12293" width="4.625" style="1" customWidth="1"/>
    <col min="12294" max="12294" width="3.625" style="1" customWidth="1"/>
    <col min="12295" max="12295" width="4.625" style="1" customWidth="1"/>
    <col min="12296" max="12296" width="30.625" style="1" customWidth="1"/>
    <col min="12297" max="12297" width="3.625" style="1" customWidth="1"/>
    <col min="12298" max="12298" width="10.625" style="1" customWidth="1"/>
    <col min="12299" max="12299" width="4.625" style="1" customWidth="1"/>
    <col min="12300" max="12300" width="7" style="1" customWidth="1"/>
    <col min="12301" max="12301" width="30.625" style="1" customWidth="1"/>
    <col min="12302" max="12302" width="4.75" style="1" customWidth="1"/>
    <col min="12303" max="12303" width="3.625" style="1" customWidth="1"/>
    <col min="12304" max="12304" width="4.625" style="1" customWidth="1"/>
    <col min="12305" max="12305" width="30.625" style="1" customWidth="1"/>
    <col min="12306" max="12543" width="9" style="1"/>
    <col min="12544" max="12544" width="3.625" style="1" customWidth="1"/>
    <col min="12545" max="12545" width="10.625" style="1" customWidth="1"/>
    <col min="12546" max="12546" width="4.625" style="1" customWidth="1"/>
    <col min="12547" max="12547" width="7.125" style="1" customWidth="1"/>
    <col min="12548" max="12548" width="30.625" style="1" customWidth="1"/>
    <col min="12549" max="12549" width="4.625" style="1" customWidth="1"/>
    <col min="12550" max="12550" width="3.625" style="1" customWidth="1"/>
    <col min="12551" max="12551" width="4.625" style="1" customWidth="1"/>
    <col min="12552" max="12552" width="30.625" style="1" customWidth="1"/>
    <col min="12553" max="12553" width="3.625" style="1" customWidth="1"/>
    <col min="12554" max="12554" width="10.625" style="1" customWidth="1"/>
    <col min="12555" max="12555" width="4.625" style="1" customWidth="1"/>
    <col min="12556" max="12556" width="7" style="1" customWidth="1"/>
    <col min="12557" max="12557" width="30.625" style="1" customWidth="1"/>
    <col min="12558" max="12558" width="4.75" style="1" customWidth="1"/>
    <col min="12559" max="12559" width="3.625" style="1" customWidth="1"/>
    <col min="12560" max="12560" width="4.625" style="1" customWidth="1"/>
    <col min="12561" max="12561" width="30.625" style="1" customWidth="1"/>
    <col min="12562" max="12799" width="9" style="1"/>
    <col min="12800" max="12800" width="3.625" style="1" customWidth="1"/>
    <col min="12801" max="12801" width="10.625" style="1" customWidth="1"/>
    <col min="12802" max="12802" width="4.625" style="1" customWidth="1"/>
    <col min="12803" max="12803" width="7.125" style="1" customWidth="1"/>
    <col min="12804" max="12804" width="30.625" style="1" customWidth="1"/>
    <col min="12805" max="12805" width="4.625" style="1" customWidth="1"/>
    <col min="12806" max="12806" width="3.625" style="1" customWidth="1"/>
    <col min="12807" max="12807" width="4.625" style="1" customWidth="1"/>
    <col min="12808" max="12808" width="30.625" style="1" customWidth="1"/>
    <col min="12809" max="12809" width="3.625" style="1" customWidth="1"/>
    <col min="12810" max="12810" width="10.625" style="1" customWidth="1"/>
    <col min="12811" max="12811" width="4.625" style="1" customWidth="1"/>
    <col min="12812" max="12812" width="7" style="1" customWidth="1"/>
    <col min="12813" max="12813" width="30.625" style="1" customWidth="1"/>
    <col min="12814" max="12814" width="4.75" style="1" customWidth="1"/>
    <col min="12815" max="12815" width="3.625" style="1" customWidth="1"/>
    <col min="12816" max="12816" width="4.625" style="1" customWidth="1"/>
    <col min="12817" max="12817" width="30.625" style="1" customWidth="1"/>
    <col min="12818" max="13055" width="9" style="1"/>
    <col min="13056" max="13056" width="3.625" style="1" customWidth="1"/>
    <col min="13057" max="13057" width="10.625" style="1" customWidth="1"/>
    <col min="13058" max="13058" width="4.625" style="1" customWidth="1"/>
    <col min="13059" max="13059" width="7.125" style="1" customWidth="1"/>
    <col min="13060" max="13060" width="30.625" style="1" customWidth="1"/>
    <col min="13061" max="13061" width="4.625" style="1" customWidth="1"/>
    <col min="13062" max="13062" width="3.625" style="1" customWidth="1"/>
    <col min="13063" max="13063" width="4.625" style="1" customWidth="1"/>
    <col min="13064" max="13064" width="30.625" style="1" customWidth="1"/>
    <col min="13065" max="13065" width="3.625" style="1" customWidth="1"/>
    <col min="13066" max="13066" width="10.625" style="1" customWidth="1"/>
    <col min="13067" max="13067" width="4.625" style="1" customWidth="1"/>
    <col min="13068" max="13068" width="7" style="1" customWidth="1"/>
    <col min="13069" max="13069" width="30.625" style="1" customWidth="1"/>
    <col min="13070" max="13070" width="4.75" style="1" customWidth="1"/>
    <col min="13071" max="13071" width="3.625" style="1" customWidth="1"/>
    <col min="13072" max="13072" width="4.625" style="1" customWidth="1"/>
    <col min="13073" max="13073" width="30.625" style="1" customWidth="1"/>
    <col min="13074" max="13311" width="9" style="1"/>
    <col min="13312" max="13312" width="3.625" style="1" customWidth="1"/>
    <col min="13313" max="13313" width="10.625" style="1" customWidth="1"/>
    <col min="13314" max="13314" width="4.625" style="1" customWidth="1"/>
    <col min="13315" max="13315" width="7.125" style="1" customWidth="1"/>
    <col min="13316" max="13316" width="30.625" style="1" customWidth="1"/>
    <col min="13317" max="13317" width="4.625" style="1" customWidth="1"/>
    <col min="13318" max="13318" width="3.625" style="1" customWidth="1"/>
    <col min="13319" max="13319" width="4.625" style="1" customWidth="1"/>
    <col min="13320" max="13320" width="30.625" style="1" customWidth="1"/>
    <col min="13321" max="13321" width="3.625" style="1" customWidth="1"/>
    <col min="13322" max="13322" width="10.625" style="1" customWidth="1"/>
    <col min="13323" max="13323" width="4.625" style="1" customWidth="1"/>
    <col min="13324" max="13324" width="7" style="1" customWidth="1"/>
    <col min="13325" max="13325" width="30.625" style="1" customWidth="1"/>
    <col min="13326" max="13326" width="4.75" style="1" customWidth="1"/>
    <col min="13327" max="13327" width="3.625" style="1" customWidth="1"/>
    <col min="13328" max="13328" width="4.625" style="1" customWidth="1"/>
    <col min="13329" max="13329" width="30.625" style="1" customWidth="1"/>
    <col min="13330" max="13567" width="9" style="1"/>
    <col min="13568" max="13568" width="3.625" style="1" customWidth="1"/>
    <col min="13569" max="13569" width="10.625" style="1" customWidth="1"/>
    <col min="13570" max="13570" width="4.625" style="1" customWidth="1"/>
    <col min="13571" max="13571" width="7.125" style="1" customWidth="1"/>
    <col min="13572" max="13572" width="30.625" style="1" customWidth="1"/>
    <col min="13573" max="13573" width="4.625" style="1" customWidth="1"/>
    <col min="13574" max="13574" width="3.625" style="1" customWidth="1"/>
    <col min="13575" max="13575" width="4.625" style="1" customWidth="1"/>
    <col min="13576" max="13576" width="30.625" style="1" customWidth="1"/>
    <col min="13577" max="13577" width="3.625" style="1" customWidth="1"/>
    <col min="13578" max="13578" width="10.625" style="1" customWidth="1"/>
    <col min="13579" max="13579" width="4.625" style="1" customWidth="1"/>
    <col min="13580" max="13580" width="7" style="1" customWidth="1"/>
    <col min="13581" max="13581" width="30.625" style="1" customWidth="1"/>
    <col min="13582" max="13582" width="4.75" style="1" customWidth="1"/>
    <col min="13583" max="13583" width="3.625" style="1" customWidth="1"/>
    <col min="13584" max="13584" width="4.625" style="1" customWidth="1"/>
    <col min="13585" max="13585" width="30.625" style="1" customWidth="1"/>
    <col min="13586" max="13823" width="9" style="1"/>
    <col min="13824" max="13824" width="3.625" style="1" customWidth="1"/>
    <col min="13825" max="13825" width="10.625" style="1" customWidth="1"/>
    <col min="13826" max="13826" width="4.625" style="1" customWidth="1"/>
    <col min="13827" max="13827" width="7.125" style="1" customWidth="1"/>
    <col min="13828" max="13828" width="30.625" style="1" customWidth="1"/>
    <col min="13829" max="13829" width="4.625" style="1" customWidth="1"/>
    <col min="13830" max="13830" width="3.625" style="1" customWidth="1"/>
    <col min="13831" max="13831" width="4.625" style="1" customWidth="1"/>
    <col min="13832" max="13832" width="30.625" style="1" customWidth="1"/>
    <col min="13833" max="13833" width="3.625" style="1" customWidth="1"/>
    <col min="13834" max="13834" width="10.625" style="1" customWidth="1"/>
    <col min="13835" max="13835" width="4.625" style="1" customWidth="1"/>
    <col min="13836" max="13836" width="7" style="1" customWidth="1"/>
    <col min="13837" max="13837" width="30.625" style="1" customWidth="1"/>
    <col min="13838" max="13838" width="4.75" style="1" customWidth="1"/>
    <col min="13839" max="13839" width="3.625" style="1" customWidth="1"/>
    <col min="13840" max="13840" width="4.625" style="1" customWidth="1"/>
    <col min="13841" max="13841" width="30.625" style="1" customWidth="1"/>
    <col min="13842" max="14079" width="9" style="1"/>
    <col min="14080" max="14080" width="3.625" style="1" customWidth="1"/>
    <col min="14081" max="14081" width="10.625" style="1" customWidth="1"/>
    <col min="14082" max="14082" width="4.625" style="1" customWidth="1"/>
    <col min="14083" max="14083" width="7.125" style="1" customWidth="1"/>
    <col min="14084" max="14084" width="30.625" style="1" customWidth="1"/>
    <col min="14085" max="14085" width="4.625" style="1" customWidth="1"/>
    <col min="14086" max="14086" width="3.625" style="1" customWidth="1"/>
    <col min="14087" max="14087" width="4.625" style="1" customWidth="1"/>
    <col min="14088" max="14088" width="30.625" style="1" customWidth="1"/>
    <col min="14089" max="14089" width="3.625" style="1" customWidth="1"/>
    <col min="14090" max="14090" width="10.625" style="1" customWidth="1"/>
    <col min="14091" max="14091" width="4.625" style="1" customWidth="1"/>
    <col min="14092" max="14092" width="7" style="1" customWidth="1"/>
    <col min="14093" max="14093" width="30.625" style="1" customWidth="1"/>
    <col min="14094" max="14094" width="4.75" style="1" customWidth="1"/>
    <col min="14095" max="14095" width="3.625" style="1" customWidth="1"/>
    <col min="14096" max="14096" width="4.625" style="1" customWidth="1"/>
    <col min="14097" max="14097" width="30.625" style="1" customWidth="1"/>
    <col min="14098" max="14335" width="9" style="1"/>
    <col min="14336" max="14336" width="3.625" style="1" customWidth="1"/>
    <col min="14337" max="14337" width="10.625" style="1" customWidth="1"/>
    <col min="14338" max="14338" width="4.625" style="1" customWidth="1"/>
    <col min="14339" max="14339" width="7.125" style="1" customWidth="1"/>
    <col min="14340" max="14340" width="30.625" style="1" customWidth="1"/>
    <col min="14341" max="14341" width="4.625" style="1" customWidth="1"/>
    <col min="14342" max="14342" width="3.625" style="1" customWidth="1"/>
    <col min="14343" max="14343" width="4.625" style="1" customWidth="1"/>
    <col min="14344" max="14344" width="30.625" style="1" customWidth="1"/>
    <col min="14345" max="14345" width="3.625" style="1" customWidth="1"/>
    <col min="14346" max="14346" width="10.625" style="1" customWidth="1"/>
    <col min="14347" max="14347" width="4.625" style="1" customWidth="1"/>
    <col min="14348" max="14348" width="7" style="1" customWidth="1"/>
    <col min="14349" max="14349" width="30.625" style="1" customWidth="1"/>
    <col min="14350" max="14350" width="4.75" style="1" customWidth="1"/>
    <col min="14351" max="14351" width="3.625" style="1" customWidth="1"/>
    <col min="14352" max="14352" width="4.625" style="1" customWidth="1"/>
    <col min="14353" max="14353" width="30.625" style="1" customWidth="1"/>
    <col min="14354" max="14591" width="9" style="1"/>
    <col min="14592" max="14592" width="3.625" style="1" customWidth="1"/>
    <col min="14593" max="14593" width="10.625" style="1" customWidth="1"/>
    <col min="14594" max="14594" width="4.625" style="1" customWidth="1"/>
    <col min="14595" max="14595" width="7.125" style="1" customWidth="1"/>
    <col min="14596" max="14596" width="30.625" style="1" customWidth="1"/>
    <col min="14597" max="14597" width="4.625" style="1" customWidth="1"/>
    <col min="14598" max="14598" width="3.625" style="1" customWidth="1"/>
    <col min="14599" max="14599" width="4.625" style="1" customWidth="1"/>
    <col min="14600" max="14600" width="30.625" style="1" customWidth="1"/>
    <col min="14601" max="14601" width="3.625" style="1" customWidth="1"/>
    <col min="14602" max="14602" width="10.625" style="1" customWidth="1"/>
    <col min="14603" max="14603" width="4.625" style="1" customWidth="1"/>
    <col min="14604" max="14604" width="7" style="1" customWidth="1"/>
    <col min="14605" max="14605" width="30.625" style="1" customWidth="1"/>
    <col min="14606" max="14606" width="4.75" style="1" customWidth="1"/>
    <col min="14607" max="14607" width="3.625" style="1" customWidth="1"/>
    <col min="14608" max="14608" width="4.625" style="1" customWidth="1"/>
    <col min="14609" max="14609" width="30.625" style="1" customWidth="1"/>
    <col min="14610" max="14847" width="9" style="1"/>
    <col min="14848" max="14848" width="3.625" style="1" customWidth="1"/>
    <col min="14849" max="14849" width="10.625" style="1" customWidth="1"/>
    <col min="14850" max="14850" width="4.625" style="1" customWidth="1"/>
    <col min="14851" max="14851" width="7.125" style="1" customWidth="1"/>
    <col min="14852" max="14852" width="30.625" style="1" customWidth="1"/>
    <col min="14853" max="14853" width="4.625" style="1" customWidth="1"/>
    <col min="14854" max="14854" width="3.625" style="1" customWidth="1"/>
    <col min="14855" max="14855" width="4.625" style="1" customWidth="1"/>
    <col min="14856" max="14856" width="30.625" style="1" customWidth="1"/>
    <col min="14857" max="14857" width="3.625" style="1" customWidth="1"/>
    <col min="14858" max="14858" width="10.625" style="1" customWidth="1"/>
    <col min="14859" max="14859" width="4.625" style="1" customWidth="1"/>
    <col min="14860" max="14860" width="7" style="1" customWidth="1"/>
    <col min="14861" max="14861" width="30.625" style="1" customWidth="1"/>
    <col min="14862" max="14862" width="4.75" style="1" customWidth="1"/>
    <col min="14863" max="14863" width="3.625" style="1" customWidth="1"/>
    <col min="14864" max="14864" width="4.625" style="1" customWidth="1"/>
    <col min="14865" max="14865" width="30.625" style="1" customWidth="1"/>
    <col min="14866" max="15103" width="9" style="1"/>
    <col min="15104" max="15104" width="3.625" style="1" customWidth="1"/>
    <col min="15105" max="15105" width="10.625" style="1" customWidth="1"/>
    <col min="15106" max="15106" width="4.625" style="1" customWidth="1"/>
    <col min="15107" max="15107" width="7.125" style="1" customWidth="1"/>
    <col min="15108" max="15108" width="30.625" style="1" customWidth="1"/>
    <col min="15109" max="15109" width="4.625" style="1" customWidth="1"/>
    <col min="15110" max="15110" width="3.625" style="1" customWidth="1"/>
    <col min="15111" max="15111" width="4.625" style="1" customWidth="1"/>
    <col min="15112" max="15112" width="30.625" style="1" customWidth="1"/>
    <col min="15113" max="15113" width="3.625" style="1" customWidth="1"/>
    <col min="15114" max="15114" width="10.625" style="1" customWidth="1"/>
    <col min="15115" max="15115" width="4.625" style="1" customWidth="1"/>
    <col min="15116" max="15116" width="7" style="1" customWidth="1"/>
    <col min="15117" max="15117" width="30.625" style="1" customWidth="1"/>
    <col min="15118" max="15118" width="4.75" style="1" customWidth="1"/>
    <col min="15119" max="15119" width="3.625" style="1" customWidth="1"/>
    <col min="15120" max="15120" width="4.625" style="1" customWidth="1"/>
    <col min="15121" max="15121" width="30.625" style="1" customWidth="1"/>
    <col min="15122" max="15359" width="9" style="1"/>
    <col min="15360" max="15360" width="3.625" style="1" customWidth="1"/>
    <col min="15361" max="15361" width="10.625" style="1" customWidth="1"/>
    <col min="15362" max="15362" width="4.625" style="1" customWidth="1"/>
    <col min="15363" max="15363" width="7.125" style="1" customWidth="1"/>
    <col min="15364" max="15364" width="30.625" style="1" customWidth="1"/>
    <col min="15365" max="15365" width="4.625" style="1" customWidth="1"/>
    <col min="15366" max="15366" width="3.625" style="1" customWidth="1"/>
    <col min="15367" max="15367" width="4.625" style="1" customWidth="1"/>
    <col min="15368" max="15368" width="30.625" style="1" customWidth="1"/>
    <col min="15369" max="15369" width="3.625" style="1" customWidth="1"/>
    <col min="15370" max="15370" width="10.625" style="1" customWidth="1"/>
    <col min="15371" max="15371" width="4.625" style="1" customWidth="1"/>
    <col min="15372" max="15372" width="7" style="1" customWidth="1"/>
    <col min="15373" max="15373" width="30.625" style="1" customWidth="1"/>
    <col min="15374" max="15374" width="4.75" style="1" customWidth="1"/>
    <col min="15375" max="15375" width="3.625" style="1" customWidth="1"/>
    <col min="15376" max="15376" width="4.625" style="1" customWidth="1"/>
    <col min="15377" max="15377" width="30.625" style="1" customWidth="1"/>
    <col min="15378" max="15615" width="9" style="1"/>
    <col min="15616" max="15616" width="3.625" style="1" customWidth="1"/>
    <col min="15617" max="15617" width="10.625" style="1" customWidth="1"/>
    <col min="15618" max="15618" width="4.625" style="1" customWidth="1"/>
    <col min="15619" max="15619" width="7.125" style="1" customWidth="1"/>
    <col min="15620" max="15620" width="30.625" style="1" customWidth="1"/>
    <col min="15621" max="15621" width="4.625" style="1" customWidth="1"/>
    <col min="15622" max="15622" width="3.625" style="1" customWidth="1"/>
    <col min="15623" max="15623" width="4.625" style="1" customWidth="1"/>
    <col min="15624" max="15624" width="30.625" style="1" customWidth="1"/>
    <col min="15625" max="15625" width="3.625" style="1" customWidth="1"/>
    <col min="15626" max="15626" width="10.625" style="1" customWidth="1"/>
    <col min="15627" max="15627" width="4.625" style="1" customWidth="1"/>
    <col min="15628" max="15628" width="7" style="1" customWidth="1"/>
    <col min="15629" max="15629" width="30.625" style="1" customWidth="1"/>
    <col min="15630" max="15630" width="4.75" style="1" customWidth="1"/>
    <col min="15631" max="15631" width="3.625" style="1" customWidth="1"/>
    <col min="15632" max="15632" width="4.625" style="1" customWidth="1"/>
    <col min="15633" max="15633" width="30.625" style="1" customWidth="1"/>
    <col min="15634" max="15871" width="9" style="1"/>
    <col min="15872" max="15872" width="3.625" style="1" customWidth="1"/>
    <col min="15873" max="15873" width="10.625" style="1" customWidth="1"/>
    <col min="15874" max="15874" width="4.625" style="1" customWidth="1"/>
    <col min="15875" max="15875" width="7.125" style="1" customWidth="1"/>
    <col min="15876" max="15876" width="30.625" style="1" customWidth="1"/>
    <col min="15877" max="15877" width="4.625" style="1" customWidth="1"/>
    <col min="15878" max="15878" width="3.625" style="1" customWidth="1"/>
    <col min="15879" max="15879" width="4.625" style="1" customWidth="1"/>
    <col min="15880" max="15880" width="30.625" style="1" customWidth="1"/>
    <col min="15881" max="15881" width="3.625" style="1" customWidth="1"/>
    <col min="15882" max="15882" width="10.625" style="1" customWidth="1"/>
    <col min="15883" max="15883" width="4.625" style="1" customWidth="1"/>
    <col min="15884" max="15884" width="7" style="1" customWidth="1"/>
    <col min="15885" max="15885" width="30.625" style="1" customWidth="1"/>
    <col min="15886" max="15886" width="4.75" style="1" customWidth="1"/>
    <col min="15887" max="15887" width="3.625" style="1" customWidth="1"/>
    <col min="15888" max="15888" width="4.625" style="1" customWidth="1"/>
    <col min="15889" max="15889" width="30.625" style="1" customWidth="1"/>
    <col min="15890" max="16127" width="9" style="1"/>
    <col min="16128" max="16128" width="3.625" style="1" customWidth="1"/>
    <col min="16129" max="16129" width="10.625" style="1" customWidth="1"/>
    <col min="16130" max="16130" width="4.625" style="1" customWidth="1"/>
    <col min="16131" max="16131" width="7.125" style="1" customWidth="1"/>
    <col min="16132" max="16132" width="30.625" style="1" customWidth="1"/>
    <col min="16133" max="16133" width="4.625" style="1" customWidth="1"/>
    <col min="16134" max="16134" width="3.625" style="1" customWidth="1"/>
    <col min="16135" max="16135" width="4.625" style="1" customWidth="1"/>
    <col min="16136" max="16136" width="30.625" style="1" customWidth="1"/>
    <col min="16137" max="16137" width="3.625" style="1" customWidth="1"/>
    <col min="16138" max="16138" width="10.625" style="1" customWidth="1"/>
    <col min="16139" max="16139" width="4.625" style="1" customWidth="1"/>
    <col min="16140" max="16140" width="7" style="1" customWidth="1"/>
    <col min="16141" max="16141" width="30.625" style="1" customWidth="1"/>
    <col min="16142" max="16142" width="4.75" style="1" customWidth="1"/>
    <col min="16143" max="16143" width="3.625" style="1" customWidth="1"/>
    <col min="16144" max="16144" width="4.625" style="1" customWidth="1"/>
    <col min="16145" max="16145" width="30.625" style="1" customWidth="1"/>
    <col min="16146" max="16384" width="9" style="1"/>
  </cols>
  <sheetData>
    <row r="1" spans="1:17" ht="40.5" customHeight="1" x14ac:dyDescent="0.15">
      <c r="A1" s="204" t="s">
        <v>244</v>
      </c>
      <c r="B1" s="204"/>
      <c r="C1" s="204"/>
      <c r="D1" s="204"/>
      <c r="E1" s="204"/>
      <c r="F1" s="204"/>
      <c r="G1" s="204"/>
      <c r="H1" s="204"/>
      <c r="J1" s="204" t="s">
        <v>244</v>
      </c>
      <c r="K1" s="204"/>
      <c r="L1" s="204"/>
      <c r="M1" s="204"/>
      <c r="N1" s="204"/>
      <c r="O1" s="204"/>
      <c r="P1" s="204"/>
      <c r="Q1" s="204"/>
    </row>
    <row r="2" spans="1:17" ht="11.25" customHeight="1" x14ac:dyDescent="0.15">
      <c r="A2" s="97"/>
      <c r="B2" s="98"/>
      <c r="C2" s="98"/>
      <c r="D2" s="98"/>
      <c r="E2" s="98"/>
      <c r="F2" s="98"/>
      <c r="G2" s="98"/>
      <c r="H2" s="98"/>
      <c r="J2" s="97"/>
      <c r="K2" s="98"/>
      <c r="L2" s="98"/>
      <c r="M2" s="98"/>
      <c r="N2" s="98"/>
      <c r="O2" s="98"/>
      <c r="P2" s="98"/>
      <c r="Q2" s="98"/>
    </row>
    <row r="3" spans="1:17" ht="24" customHeight="1" x14ac:dyDescent="0.15">
      <c r="A3" s="205" t="s">
        <v>74</v>
      </c>
      <c r="B3" s="206"/>
      <c r="C3" s="206"/>
      <c r="D3" s="206"/>
      <c r="E3" s="206"/>
      <c r="F3" s="206"/>
      <c r="G3" s="206"/>
      <c r="H3" s="206"/>
      <c r="J3" s="205" t="s">
        <v>75</v>
      </c>
      <c r="K3" s="206"/>
      <c r="L3" s="206"/>
      <c r="M3" s="206"/>
      <c r="N3" s="206"/>
      <c r="O3" s="206"/>
      <c r="P3" s="206"/>
      <c r="Q3" s="206"/>
    </row>
    <row r="4" spans="1:17" ht="11.25" customHeight="1" x14ac:dyDescent="0.15"/>
    <row r="5" spans="1:17" ht="32.25" customHeight="1" x14ac:dyDescent="0.15">
      <c r="A5" s="207" t="s">
        <v>0</v>
      </c>
      <c r="B5" s="208"/>
      <c r="C5" s="99" t="s">
        <v>1</v>
      </c>
      <c r="D5" s="50" t="s">
        <v>2</v>
      </c>
      <c r="E5" s="209" t="s">
        <v>3</v>
      </c>
      <c r="F5" s="209"/>
      <c r="G5" s="209"/>
      <c r="H5" s="50" t="s">
        <v>4</v>
      </c>
      <c r="J5" s="210" t="s">
        <v>0</v>
      </c>
      <c r="K5" s="208"/>
      <c r="L5" s="99" t="s">
        <v>1</v>
      </c>
      <c r="M5" s="50" t="s">
        <v>2</v>
      </c>
      <c r="N5" s="210" t="s">
        <v>3</v>
      </c>
      <c r="O5" s="211"/>
      <c r="P5" s="212"/>
      <c r="Q5" s="50" t="s">
        <v>4</v>
      </c>
    </row>
    <row r="6" spans="1:17" ht="18" customHeight="1" x14ac:dyDescent="0.15">
      <c r="A6" s="191" t="s">
        <v>5</v>
      </c>
      <c r="B6" s="55">
        <v>1</v>
      </c>
      <c r="C6" s="57">
        <v>0.375</v>
      </c>
      <c r="D6" s="58" t="s">
        <v>21</v>
      </c>
      <c r="E6" s="2">
        <v>4</v>
      </c>
      <c r="F6" s="99" t="s">
        <v>6</v>
      </c>
      <c r="G6" s="2">
        <v>8</v>
      </c>
      <c r="H6" s="58" t="s">
        <v>28</v>
      </c>
      <c r="J6" s="191" t="s">
        <v>5</v>
      </c>
      <c r="K6" s="55">
        <v>1</v>
      </c>
      <c r="L6" s="57">
        <v>0.375</v>
      </c>
      <c r="M6" s="58" t="s">
        <v>20</v>
      </c>
      <c r="N6" s="2">
        <v>8</v>
      </c>
      <c r="O6" s="99" t="s">
        <v>6</v>
      </c>
      <c r="P6" s="2">
        <v>10</v>
      </c>
      <c r="Q6" s="58" t="s">
        <v>61</v>
      </c>
    </row>
    <row r="7" spans="1:17" ht="18" customHeight="1" x14ac:dyDescent="0.15">
      <c r="A7" s="192"/>
      <c r="B7" s="55">
        <v>2</v>
      </c>
      <c r="C7" s="57">
        <v>0.38125000000000003</v>
      </c>
      <c r="D7" s="58" t="s">
        <v>23</v>
      </c>
      <c r="E7" s="2">
        <v>7</v>
      </c>
      <c r="F7" s="99" t="s">
        <v>6</v>
      </c>
      <c r="G7" s="2">
        <v>10</v>
      </c>
      <c r="H7" s="58" t="s">
        <v>32</v>
      </c>
      <c r="J7" s="192"/>
      <c r="K7" s="55">
        <v>2</v>
      </c>
      <c r="L7" s="57">
        <v>0.38125000000000003</v>
      </c>
      <c r="M7" s="58" t="s">
        <v>50</v>
      </c>
      <c r="N7" s="2">
        <v>6</v>
      </c>
      <c r="O7" s="99" t="s">
        <v>6</v>
      </c>
      <c r="P7" s="2">
        <v>9</v>
      </c>
      <c r="Q7" s="58" t="s">
        <v>49</v>
      </c>
    </row>
    <row r="8" spans="1:17" ht="18" customHeight="1" x14ac:dyDescent="0.15">
      <c r="A8" s="192"/>
      <c r="B8" s="55">
        <v>3</v>
      </c>
      <c r="C8" s="57">
        <v>0.38750000000000001</v>
      </c>
      <c r="D8" s="58" t="s">
        <v>34</v>
      </c>
      <c r="E8" s="2">
        <v>6</v>
      </c>
      <c r="F8" s="99" t="s">
        <v>6</v>
      </c>
      <c r="G8" s="2">
        <v>7</v>
      </c>
      <c r="H8" s="58" t="s">
        <v>22</v>
      </c>
      <c r="J8" s="192"/>
      <c r="K8" s="55">
        <v>3</v>
      </c>
      <c r="L8" s="57">
        <v>0.38750000000000001</v>
      </c>
      <c r="M8" s="58" t="s">
        <v>33</v>
      </c>
      <c r="N8" s="2">
        <v>9</v>
      </c>
      <c r="O8" s="99" t="s">
        <v>6</v>
      </c>
      <c r="P8" s="2">
        <v>7</v>
      </c>
      <c r="Q8" s="58" t="s">
        <v>18</v>
      </c>
    </row>
    <row r="9" spans="1:17" ht="18" customHeight="1" x14ac:dyDescent="0.15">
      <c r="A9" s="192"/>
      <c r="B9" s="55">
        <v>4</v>
      </c>
      <c r="C9" s="57">
        <v>0.39374999999999999</v>
      </c>
      <c r="D9" s="58" t="s">
        <v>17</v>
      </c>
      <c r="E9" s="2">
        <v>7</v>
      </c>
      <c r="F9" s="99" t="s">
        <v>6</v>
      </c>
      <c r="G9" s="2">
        <v>8</v>
      </c>
      <c r="H9" s="58" t="s">
        <v>21</v>
      </c>
      <c r="J9" s="192"/>
      <c r="K9" s="55">
        <v>4</v>
      </c>
      <c r="L9" s="57">
        <v>0.39374999999999999</v>
      </c>
      <c r="M9" s="58" t="s">
        <v>62</v>
      </c>
      <c r="N9" s="2">
        <v>5</v>
      </c>
      <c r="O9" s="99" t="s">
        <v>6</v>
      </c>
      <c r="P9" s="2">
        <v>11</v>
      </c>
      <c r="Q9" s="58" t="s">
        <v>20</v>
      </c>
    </row>
    <row r="10" spans="1:17" ht="18" customHeight="1" x14ac:dyDescent="0.15">
      <c r="A10" s="192"/>
      <c r="B10" s="55">
        <v>5</v>
      </c>
      <c r="C10" s="57">
        <v>0.4</v>
      </c>
      <c r="D10" s="58" t="s">
        <v>63</v>
      </c>
      <c r="E10" s="2">
        <v>11</v>
      </c>
      <c r="F10" s="99" t="s">
        <v>6</v>
      </c>
      <c r="G10" s="2">
        <v>9</v>
      </c>
      <c r="H10" s="58" t="s">
        <v>23</v>
      </c>
      <c r="J10" s="192"/>
      <c r="K10" s="60">
        <v>5</v>
      </c>
      <c r="L10" s="61">
        <v>0.4</v>
      </c>
      <c r="M10" s="62" t="s">
        <v>255</v>
      </c>
      <c r="N10" s="63">
        <v>3</v>
      </c>
      <c r="O10" s="64" t="s">
        <v>6</v>
      </c>
      <c r="P10" s="63">
        <v>5</v>
      </c>
      <c r="Q10" s="62" t="s">
        <v>73</v>
      </c>
    </row>
    <row r="11" spans="1:17" ht="18" customHeight="1" x14ac:dyDescent="0.15">
      <c r="A11" s="192"/>
      <c r="B11" s="60">
        <v>6</v>
      </c>
      <c r="C11" s="61">
        <v>0.40625</v>
      </c>
      <c r="D11" s="62" t="s">
        <v>46</v>
      </c>
      <c r="E11" s="63">
        <v>6</v>
      </c>
      <c r="F11" s="64" t="s">
        <v>6</v>
      </c>
      <c r="G11" s="63">
        <v>2</v>
      </c>
      <c r="H11" s="62" t="s">
        <v>169</v>
      </c>
      <c r="J11" s="192"/>
      <c r="K11" s="60">
        <v>6</v>
      </c>
      <c r="L11" s="61">
        <v>0.40625</v>
      </c>
      <c r="M11" s="62" t="s">
        <v>256</v>
      </c>
      <c r="N11" s="63">
        <v>0</v>
      </c>
      <c r="O11" s="64" t="s">
        <v>6</v>
      </c>
      <c r="P11" s="63">
        <v>7</v>
      </c>
      <c r="Q11" s="62" t="s">
        <v>45</v>
      </c>
    </row>
    <row r="12" spans="1:17" ht="18" customHeight="1" x14ac:dyDescent="0.15">
      <c r="A12" s="192"/>
      <c r="B12" s="65">
        <v>7</v>
      </c>
      <c r="C12" s="66">
        <v>0.41249999999999998</v>
      </c>
      <c r="D12" s="67" t="s">
        <v>276</v>
      </c>
      <c r="E12" s="68">
        <v>6</v>
      </c>
      <c r="F12" s="69" t="s">
        <v>6</v>
      </c>
      <c r="G12" s="68">
        <v>0</v>
      </c>
      <c r="H12" s="67" t="s">
        <v>91</v>
      </c>
      <c r="J12" s="192"/>
      <c r="K12" s="65">
        <v>7</v>
      </c>
      <c r="L12" s="66">
        <v>0.41249999999999998</v>
      </c>
      <c r="M12" s="67" t="s">
        <v>202</v>
      </c>
      <c r="N12" s="68">
        <v>0</v>
      </c>
      <c r="O12" s="69" t="s">
        <v>6</v>
      </c>
      <c r="P12" s="68">
        <v>4</v>
      </c>
      <c r="Q12" s="67" t="s">
        <v>68</v>
      </c>
    </row>
    <row r="13" spans="1:17" ht="18" customHeight="1" x14ac:dyDescent="0.15">
      <c r="A13" s="192"/>
      <c r="B13" s="65">
        <v>8</v>
      </c>
      <c r="C13" s="66">
        <v>0.41875000000000001</v>
      </c>
      <c r="D13" s="67" t="s">
        <v>203</v>
      </c>
      <c r="E13" s="68">
        <v>0</v>
      </c>
      <c r="F13" s="69" t="s">
        <v>6</v>
      </c>
      <c r="G13" s="68">
        <v>6</v>
      </c>
      <c r="H13" s="67" t="s">
        <v>92</v>
      </c>
      <c r="J13" s="192"/>
      <c r="K13" s="65">
        <v>8</v>
      </c>
      <c r="L13" s="66">
        <v>0.41875000000000001</v>
      </c>
      <c r="M13" s="67" t="s">
        <v>19</v>
      </c>
      <c r="N13" s="68">
        <v>4</v>
      </c>
      <c r="O13" s="69" t="s">
        <v>6</v>
      </c>
      <c r="P13" s="68">
        <v>6</v>
      </c>
      <c r="Q13" s="67" t="s">
        <v>93</v>
      </c>
    </row>
    <row r="14" spans="1:17" ht="18" customHeight="1" x14ac:dyDescent="0.15">
      <c r="A14" s="192"/>
      <c r="B14" s="65">
        <v>9</v>
      </c>
      <c r="C14" s="66">
        <v>0.42499999999999999</v>
      </c>
      <c r="D14" s="67" t="s">
        <v>69</v>
      </c>
      <c r="E14" s="68">
        <v>3</v>
      </c>
      <c r="F14" s="69" t="s">
        <v>6</v>
      </c>
      <c r="G14" s="68">
        <v>3</v>
      </c>
      <c r="H14" s="67" t="s">
        <v>70</v>
      </c>
      <c r="J14" s="192"/>
      <c r="K14" s="65">
        <v>9</v>
      </c>
      <c r="L14" s="66">
        <v>0.42499999999999999</v>
      </c>
      <c r="M14" s="67" t="s">
        <v>71</v>
      </c>
      <c r="N14" s="68">
        <v>3</v>
      </c>
      <c r="O14" s="69" t="s">
        <v>6</v>
      </c>
      <c r="P14" s="68">
        <v>2</v>
      </c>
      <c r="Q14" s="67" t="s">
        <v>36</v>
      </c>
    </row>
    <row r="15" spans="1:17" ht="18" customHeight="1" x14ac:dyDescent="0.15">
      <c r="A15" s="192"/>
      <c r="B15" s="55">
        <v>10</v>
      </c>
      <c r="C15" s="57">
        <v>0.43125000000000002</v>
      </c>
      <c r="D15" s="58" t="s">
        <v>28</v>
      </c>
      <c r="E15" s="2">
        <v>9</v>
      </c>
      <c r="F15" s="99" t="s">
        <v>6</v>
      </c>
      <c r="G15" s="2">
        <v>7</v>
      </c>
      <c r="H15" s="58" t="s">
        <v>50</v>
      </c>
      <c r="J15" s="192"/>
      <c r="K15" s="55">
        <v>10</v>
      </c>
      <c r="L15" s="57">
        <v>0.43125000000000002</v>
      </c>
      <c r="M15" s="58" t="s">
        <v>61</v>
      </c>
      <c r="N15" s="2">
        <v>4</v>
      </c>
      <c r="O15" s="99" t="s">
        <v>6</v>
      </c>
      <c r="P15" s="2">
        <v>7</v>
      </c>
      <c r="Q15" s="58" t="s">
        <v>34</v>
      </c>
    </row>
    <row r="16" spans="1:17" ht="18" customHeight="1" x14ac:dyDescent="0.15">
      <c r="A16" s="192"/>
      <c r="B16" s="55">
        <v>11</v>
      </c>
      <c r="C16" s="57">
        <v>0.4375</v>
      </c>
      <c r="D16" s="58" t="s">
        <v>32</v>
      </c>
      <c r="E16" s="2">
        <v>9</v>
      </c>
      <c r="F16" s="99" t="s">
        <v>6</v>
      </c>
      <c r="G16" s="2">
        <v>7</v>
      </c>
      <c r="H16" s="58" t="s">
        <v>33</v>
      </c>
      <c r="J16" s="192"/>
      <c r="K16" s="55">
        <v>11</v>
      </c>
      <c r="L16" s="57">
        <v>0.4375</v>
      </c>
      <c r="M16" s="58" t="s">
        <v>49</v>
      </c>
      <c r="N16" s="2">
        <v>5</v>
      </c>
      <c r="O16" s="99" t="s">
        <v>6</v>
      </c>
      <c r="P16" s="2">
        <v>10</v>
      </c>
      <c r="Q16" s="58" t="s">
        <v>17</v>
      </c>
    </row>
    <row r="17" spans="1:17" ht="18" customHeight="1" x14ac:dyDescent="0.15">
      <c r="A17" s="192"/>
      <c r="B17" s="55">
        <v>12</v>
      </c>
      <c r="C17" s="57">
        <v>0.44374999999999998</v>
      </c>
      <c r="D17" s="58" t="s">
        <v>22</v>
      </c>
      <c r="E17" s="2">
        <v>10</v>
      </c>
      <c r="F17" s="99" t="s">
        <v>6</v>
      </c>
      <c r="G17" s="2">
        <v>3</v>
      </c>
      <c r="H17" s="58" t="s">
        <v>62</v>
      </c>
      <c r="J17" s="192"/>
      <c r="K17" s="55">
        <v>12</v>
      </c>
      <c r="L17" s="57">
        <v>0.44374999999999998</v>
      </c>
      <c r="M17" s="58" t="s">
        <v>18</v>
      </c>
      <c r="N17" s="2">
        <v>7</v>
      </c>
      <c r="O17" s="99" t="s">
        <v>6</v>
      </c>
      <c r="P17" s="2">
        <v>6</v>
      </c>
      <c r="Q17" s="58" t="s">
        <v>63</v>
      </c>
    </row>
    <row r="18" spans="1:17" ht="18" customHeight="1" x14ac:dyDescent="0.15">
      <c r="A18" s="192"/>
      <c r="B18" s="55">
        <v>13</v>
      </c>
      <c r="C18" s="57">
        <v>0.45</v>
      </c>
      <c r="D18" s="58" t="s">
        <v>21</v>
      </c>
      <c r="E18" s="2">
        <v>7</v>
      </c>
      <c r="F18" s="99" t="s">
        <v>6</v>
      </c>
      <c r="G18" s="2">
        <v>8</v>
      </c>
      <c r="H18" s="58" t="s">
        <v>50</v>
      </c>
      <c r="J18" s="192"/>
      <c r="K18" s="55">
        <v>13</v>
      </c>
      <c r="L18" s="57">
        <v>0.45</v>
      </c>
      <c r="M18" s="58" t="s">
        <v>20</v>
      </c>
      <c r="N18" s="2">
        <v>11</v>
      </c>
      <c r="O18" s="99" t="s">
        <v>6</v>
      </c>
      <c r="P18" s="2">
        <v>4</v>
      </c>
      <c r="Q18" s="58" t="s">
        <v>34</v>
      </c>
    </row>
    <row r="19" spans="1:17" ht="18" customHeight="1" x14ac:dyDescent="0.15">
      <c r="A19" s="192"/>
      <c r="B19" s="55">
        <v>14</v>
      </c>
      <c r="C19" s="57">
        <v>0.45624999999999999</v>
      </c>
      <c r="D19" s="58" t="s">
        <v>23</v>
      </c>
      <c r="E19" s="2">
        <v>6</v>
      </c>
      <c r="F19" s="99" t="s">
        <v>6</v>
      </c>
      <c r="G19" s="2">
        <v>10</v>
      </c>
      <c r="H19" s="58" t="s">
        <v>33</v>
      </c>
      <c r="J19" s="192"/>
      <c r="K19" s="60">
        <v>14</v>
      </c>
      <c r="L19" s="61">
        <v>0.45624999999999999</v>
      </c>
      <c r="M19" s="62" t="s">
        <v>44</v>
      </c>
      <c r="N19" s="63">
        <v>5</v>
      </c>
      <c r="O19" s="64" t="s">
        <v>6</v>
      </c>
      <c r="P19" s="63">
        <v>3</v>
      </c>
      <c r="Q19" s="62" t="s">
        <v>46</v>
      </c>
    </row>
    <row r="20" spans="1:17" ht="18" customHeight="1" x14ac:dyDescent="0.15">
      <c r="A20" s="192"/>
      <c r="B20" s="60">
        <v>15</v>
      </c>
      <c r="C20" s="61">
        <v>0.46250000000000002</v>
      </c>
      <c r="D20" s="62" t="s">
        <v>47</v>
      </c>
      <c r="E20" s="63">
        <v>6</v>
      </c>
      <c r="F20" s="64" t="s">
        <v>6</v>
      </c>
      <c r="G20" s="63">
        <v>5</v>
      </c>
      <c r="H20" s="62" t="s">
        <v>254</v>
      </c>
      <c r="J20" s="192"/>
      <c r="K20" s="60">
        <v>15</v>
      </c>
      <c r="L20" s="61">
        <v>0.46250000000000002</v>
      </c>
      <c r="M20" s="62" t="s">
        <v>48</v>
      </c>
      <c r="N20" s="63">
        <v>7</v>
      </c>
      <c r="O20" s="64" t="s">
        <v>6</v>
      </c>
      <c r="P20" s="63">
        <v>0</v>
      </c>
      <c r="Q20" s="62" t="s">
        <v>256</v>
      </c>
    </row>
    <row r="21" spans="1:17" ht="18" customHeight="1" x14ac:dyDescent="0.15">
      <c r="A21" s="192"/>
      <c r="B21" s="65">
        <v>16</v>
      </c>
      <c r="C21" s="66">
        <v>0.46875</v>
      </c>
      <c r="D21" s="67" t="s">
        <v>67</v>
      </c>
      <c r="E21" s="68">
        <v>1</v>
      </c>
      <c r="F21" s="69" t="s">
        <v>6</v>
      </c>
      <c r="G21" s="68">
        <v>4</v>
      </c>
      <c r="H21" s="67" t="s">
        <v>19</v>
      </c>
      <c r="J21" s="192"/>
      <c r="K21" s="65">
        <v>16</v>
      </c>
      <c r="L21" s="66">
        <v>0.46875</v>
      </c>
      <c r="M21" s="67" t="s">
        <v>202</v>
      </c>
      <c r="N21" s="68">
        <v>1</v>
      </c>
      <c r="O21" s="69" t="s">
        <v>6</v>
      </c>
      <c r="P21" s="68">
        <v>5</v>
      </c>
      <c r="Q21" s="67" t="s">
        <v>69</v>
      </c>
    </row>
    <row r="22" spans="1:17" ht="18" customHeight="1" x14ac:dyDescent="0.15">
      <c r="A22" s="192"/>
      <c r="B22" s="65">
        <v>17</v>
      </c>
      <c r="C22" s="66">
        <v>0.47500000000000098</v>
      </c>
      <c r="D22" s="67" t="s">
        <v>203</v>
      </c>
      <c r="E22" s="68">
        <v>1</v>
      </c>
      <c r="F22" s="69" t="s">
        <v>6</v>
      </c>
      <c r="G22" s="68">
        <v>7</v>
      </c>
      <c r="H22" s="67" t="s">
        <v>71</v>
      </c>
      <c r="J22" s="192"/>
      <c r="K22" s="65">
        <v>17</v>
      </c>
      <c r="L22" s="66">
        <v>0.47500000000000098</v>
      </c>
      <c r="M22" s="67" t="s">
        <v>91</v>
      </c>
      <c r="N22" s="68">
        <v>0</v>
      </c>
      <c r="O22" s="69" t="s">
        <v>6</v>
      </c>
      <c r="P22" s="68">
        <v>7</v>
      </c>
      <c r="Q22" s="67" t="s">
        <v>93</v>
      </c>
    </row>
    <row r="23" spans="1:17" ht="18" customHeight="1" x14ac:dyDescent="0.15">
      <c r="A23" s="192"/>
      <c r="B23" s="65">
        <v>18</v>
      </c>
      <c r="C23" s="66">
        <v>0.48125000000000201</v>
      </c>
      <c r="D23" s="78" t="s">
        <v>68</v>
      </c>
      <c r="E23" s="79">
        <v>2</v>
      </c>
      <c r="F23" s="80" t="s">
        <v>6</v>
      </c>
      <c r="G23" s="79">
        <v>0</v>
      </c>
      <c r="H23" s="78" t="s">
        <v>70</v>
      </c>
      <c r="J23" s="192"/>
      <c r="K23" s="65">
        <v>18</v>
      </c>
      <c r="L23" s="66">
        <v>0.48125000000000201</v>
      </c>
      <c r="M23" s="78" t="s">
        <v>258</v>
      </c>
      <c r="N23" s="79">
        <v>2</v>
      </c>
      <c r="O23" s="80" t="s">
        <v>6</v>
      </c>
      <c r="P23" s="79">
        <v>3</v>
      </c>
      <c r="Q23" s="78" t="s">
        <v>36</v>
      </c>
    </row>
    <row r="24" spans="1:17" ht="18" customHeight="1" x14ac:dyDescent="0.15">
      <c r="A24" s="192"/>
      <c r="B24" s="65">
        <v>19</v>
      </c>
      <c r="C24" s="66">
        <v>0.48750000000000299</v>
      </c>
      <c r="D24" s="73" t="s">
        <v>67</v>
      </c>
      <c r="E24" s="74">
        <v>0</v>
      </c>
      <c r="F24" s="75" t="s">
        <v>6</v>
      </c>
      <c r="G24" s="74">
        <v>7</v>
      </c>
      <c r="H24" s="73" t="s">
        <v>93</v>
      </c>
      <c r="I24" s="92"/>
      <c r="J24" s="192"/>
      <c r="K24" s="65">
        <v>19</v>
      </c>
      <c r="L24" s="66">
        <v>0.48750000000000299</v>
      </c>
      <c r="M24" s="73" t="s">
        <v>202</v>
      </c>
      <c r="N24" s="74">
        <v>2</v>
      </c>
      <c r="O24" s="75" t="s">
        <v>6</v>
      </c>
      <c r="P24" s="74">
        <v>5</v>
      </c>
      <c r="Q24" s="73" t="s">
        <v>70</v>
      </c>
    </row>
    <row r="25" spans="1:17" ht="18" customHeight="1" x14ac:dyDescent="0.15">
      <c r="A25" s="192"/>
      <c r="B25" s="65">
        <v>20</v>
      </c>
      <c r="C25" s="66">
        <v>0.49375000000000402</v>
      </c>
      <c r="D25" s="73" t="s">
        <v>203</v>
      </c>
      <c r="E25" s="74">
        <v>3</v>
      </c>
      <c r="F25" s="75" t="s">
        <v>6</v>
      </c>
      <c r="G25" s="74">
        <v>5</v>
      </c>
      <c r="H25" s="73" t="s">
        <v>36</v>
      </c>
      <c r="J25" s="192"/>
      <c r="K25" s="65">
        <v>20</v>
      </c>
      <c r="L25" s="66">
        <v>0.49375000000000402</v>
      </c>
      <c r="M25" s="73" t="s">
        <v>91</v>
      </c>
      <c r="N25" s="74">
        <v>0</v>
      </c>
      <c r="O25" s="75" t="s">
        <v>6</v>
      </c>
      <c r="P25" s="74">
        <v>7</v>
      </c>
      <c r="Q25" s="73" t="s">
        <v>19</v>
      </c>
    </row>
    <row r="26" spans="1:17" ht="18" customHeight="1" x14ac:dyDescent="0.15">
      <c r="A26" s="192"/>
      <c r="B26" s="65">
        <v>21</v>
      </c>
      <c r="C26" s="66">
        <v>0.500000000000005</v>
      </c>
      <c r="D26" s="73" t="s">
        <v>257</v>
      </c>
      <c r="E26" s="76">
        <v>4</v>
      </c>
      <c r="F26" s="77" t="s">
        <v>6</v>
      </c>
      <c r="G26" s="76">
        <v>0</v>
      </c>
      <c r="H26" s="73" t="s">
        <v>69</v>
      </c>
      <c r="J26" s="192"/>
      <c r="K26" s="65">
        <v>21</v>
      </c>
      <c r="L26" s="66">
        <v>0.500000000000005</v>
      </c>
      <c r="M26" s="73" t="s">
        <v>92</v>
      </c>
      <c r="N26" s="76">
        <v>3</v>
      </c>
      <c r="O26" s="77" t="s">
        <v>6</v>
      </c>
      <c r="P26" s="76">
        <v>1</v>
      </c>
      <c r="Q26" s="73" t="s">
        <v>71</v>
      </c>
    </row>
    <row r="27" spans="1:17" ht="18" customHeight="1" x14ac:dyDescent="0.15">
      <c r="A27" s="192"/>
      <c r="B27" s="93">
        <v>22</v>
      </c>
      <c r="C27" s="61">
        <v>0.50625000000000597</v>
      </c>
      <c r="D27" s="62" t="s">
        <v>73</v>
      </c>
      <c r="E27" s="63">
        <v>2</v>
      </c>
      <c r="F27" s="64" t="s">
        <v>6</v>
      </c>
      <c r="G27" s="63">
        <v>4</v>
      </c>
      <c r="H27" s="62" t="s">
        <v>47</v>
      </c>
      <c r="J27" s="192"/>
      <c r="K27" s="93">
        <v>22</v>
      </c>
      <c r="L27" s="61">
        <v>0.50625000000000597</v>
      </c>
      <c r="M27" s="62" t="s">
        <v>169</v>
      </c>
      <c r="N27" s="63">
        <v>3</v>
      </c>
      <c r="O27" s="64" t="s">
        <v>6</v>
      </c>
      <c r="P27" s="63">
        <v>6</v>
      </c>
      <c r="Q27" s="62" t="s">
        <v>44</v>
      </c>
    </row>
    <row r="28" spans="1:17" ht="18" customHeight="1" x14ac:dyDescent="0.15">
      <c r="A28" s="192"/>
      <c r="B28" s="200"/>
      <c r="C28" s="201"/>
      <c r="D28" s="201"/>
      <c r="E28" s="201"/>
      <c r="F28" s="201"/>
      <c r="G28" s="201"/>
      <c r="H28" s="202"/>
      <c r="J28" s="192"/>
      <c r="K28" s="60">
        <v>23</v>
      </c>
      <c r="L28" s="61">
        <v>0.51250000000000695</v>
      </c>
      <c r="M28" s="62" t="s">
        <v>45</v>
      </c>
      <c r="N28" s="63">
        <v>4</v>
      </c>
      <c r="O28" s="64" t="s">
        <v>6</v>
      </c>
      <c r="P28" s="63">
        <v>5</v>
      </c>
      <c r="Q28" s="62" t="s">
        <v>48</v>
      </c>
    </row>
    <row r="29" spans="1:17" ht="16.5" x14ac:dyDescent="0.15">
      <c r="A29" s="192"/>
      <c r="B29" s="193" t="s">
        <v>118</v>
      </c>
      <c r="C29" s="194"/>
      <c r="D29" s="194"/>
      <c r="E29" s="194"/>
      <c r="F29" s="194"/>
      <c r="G29" s="194"/>
      <c r="H29" s="195"/>
      <c r="J29" s="192"/>
      <c r="K29" s="193" t="s">
        <v>118</v>
      </c>
      <c r="L29" s="194"/>
      <c r="M29" s="194"/>
      <c r="N29" s="194"/>
      <c r="O29" s="194"/>
      <c r="P29" s="194"/>
      <c r="Q29" s="195"/>
    </row>
    <row r="30" spans="1:17" ht="18" customHeight="1" x14ac:dyDescent="0.15">
      <c r="A30" s="192"/>
      <c r="B30" s="81">
        <v>23</v>
      </c>
      <c r="C30" s="57">
        <v>0.54861111111111105</v>
      </c>
      <c r="D30" s="83" t="s">
        <v>270</v>
      </c>
      <c r="E30" s="84">
        <v>6</v>
      </c>
      <c r="F30" s="100" t="s">
        <v>6</v>
      </c>
      <c r="G30" s="84">
        <v>6</v>
      </c>
      <c r="H30" s="83" t="s">
        <v>49</v>
      </c>
      <c r="J30" s="192"/>
      <c r="K30" s="81">
        <v>24</v>
      </c>
      <c r="L30" s="82">
        <v>0.54861111111111105</v>
      </c>
      <c r="M30" s="83" t="s">
        <v>61</v>
      </c>
      <c r="N30" s="84">
        <v>8</v>
      </c>
      <c r="O30" s="100" t="s">
        <v>6</v>
      </c>
      <c r="P30" s="84">
        <v>9</v>
      </c>
      <c r="Q30" s="83" t="s">
        <v>22</v>
      </c>
    </row>
    <row r="31" spans="1:17" ht="18" customHeight="1" x14ac:dyDescent="0.15">
      <c r="A31" s="192"/>
      <c r="B31" s="81">
        <v>24</v>
      </c>
      <c r="C31" s="82">
        <v>0.55486111111111114</v>
      </c>
      <c r="D31" s="58" t="s">
        <v>32</v>
      </c>
      <c r="E31" s="2">
        <v>6</v>
      </c>
      <c r="F31" s="99" t="s">
        <v>6</v>
      </c>
      <c r="G31" s="2">
        <v>8</v>
      </c>
      <c r="H31" s="58" t="s">
        <v>18</v>
      </c>
      <c r="J31" s="192"/>
      <c r="K31" s="55">
        <v>25</v>
      </c>
      <c r="L31" s="57">
        <v>0.55486111111111114</v>
      </c>
      <c r="M31" s="58" t="s">
        <v>266</v>
      </c>
      <c r="N31" s="2">
        <v>1</v>
      </c>
      <c r="O31" s="99" t="s">
        <v>6</v>
      </c>
      <c r="P31" s="2">
        <v>8</v>
      </c>
      <c r="Q31" s="58" t="s">
        <v>17</v>
      </c>
    </row>
    <row r="32" spans="1:17" ht="18" customHeight="1" x14ac:dyDescent="0.15">
      <c r="A32" s="192"/>
      <c r="B32" s="55">
        <v>25</v>
      </c>
      <c r="C32" s="57">
        <v>0.56111111111111101</v>
      </c>
      <c r="D32" s="58" t="s">
        <v>34</v>
      </c>
      <c r="E32" s="2">
        <v>9</v>
      </c>
      <c r="F32" s="99" t="s">
        <v>6</v>
      </c>
      <c r="G32" s="2">
        <v>1</v>
      </c>
      <c r="H32" s="58" t="s">
        <v>263</v>
      </c>
      <c r="J32" s="192"/>
      <c r="K32" s="81">
        <v>26</v>
      </c>
      <c r="L32" s="82">
        <v>0.56111111111111101</v>
      </c>
      <c r="M32" s="58" t="s">
        <v>272</v>
      </c>
      <c r="N32" s="2">
        <v>9</v>
      </c>
      <c r="O32" s="99" t="s">
        <v>6</v>
      </c>
      <c r="P32" s="2">
        <v>8</v>
      </c>
      <c r="Q32" s="58" t="s">
        <v>269</v>
      </c>
    </row>
    <row r="33" spans="1:17" ht="18" customHeight="1" x14ac:dyDescent="0.15">
      <c r="A33" s="192"/>
      <c r="B33" s="81">
        <v>26</v>
      </c>
      <c r="C33" s="82">
        <v>0.56736111111111098</v>
      </c>
      <c r="D33" s="58" t="s">
        <v>21</v>
      </c>
      <c r="E33" s="2">
        <v>4</v>
      </c>
      <c r="F33" s="99" t="s">
        <v>6</v>
      </c>
      <c r="G33" s="2">
        <v>9</v>
      </c>
      <c r="H33" s="58" t="s">
        <v>49</v>
      </c>
      <c r="J33" s="192"/>
      <c r="K33" s="55">
        <v>27</v>
      </c>
      <c r="L33" s="57">
        <v>0.56736111111111098</v>
      </c>
      <c r="M33" s="58" t="s">
        <v>20</v>
      </c>
      <c r="N33" s="2">
        <v>11</v>
      </c>
      <c r="O33" s="99" t="s">
        <v>6</v>
      </c>
      <c r="P33" s="2">
        <v>4</v>
      </c>
      <c r="Q33" s="58" t="s">
        <v>22</v>
      </c>
    </row>
    <row r="34" spans="1:17" ht="18" customHeight="1" x14ac:dyDescent="0.15">
      <c r="A34" s="192"/>
      <c r="B34" s="55">
        <v>27</v>
      </c>
      <c r="C34" s="57">
        <v>0.57361111111111096</v>
      </c>
      <c r="D34" s="58" t="s">
        <v>23</v>
      </c>
      <c r="E34" s="2">
        <v>6</v>
      </c>
      <c r="F34" s="99" t="s">
        <v>6</v>
      </c>
      <c r="G34" s="2">
        <v>8</v>
      </c>
      <c r="H34" s="58" t="s">
        <v>274</v>
      </c>
      <c r="J34" s="192"/>
      <c r="K34" s="81">
        <v>28</v>
      </c>
      <c r="L34" s="82">
        <v>0.57361111111111096</v>
      </c>
      <c r="M34" s="58" t="s">
        <v>176</v>
      </c>
      <c r="N34" s="2">
        <v>10</v>
      </c>
      <c r="O34" s="99" t="s">
        <v>183</v>
      </c>
      <c r="P34" s="2">
        <v>3</v>
      </c>
      <c r="Q34" s="58" t="s">
        <v>177</v>
      </c>
    </row>
    <row r="35" spans="1:17" ht="18" customHeight="1" x14ac:dyDescent="0.15">
      <c r="A35" s="192"/>
      <c r="B35" s="55">
        <v>28</v>
      </c>
      <c r="C35" s="106">
        <v>0.57986111111111105</v>
      </c>
      <c r="D35" s="105" t="s">
        <v>175</v>
      </c>
      <c r="E35" s="107">
        <v>8</v>
      </c>
      <c r="F35" s="108" t="s">
        <v>183</v>
      </c>
      <c r="G35" s="107">
        <v>8</v>
      </c>
      <c r="H35" s="105" t="s">
        <v>53</v>
      </c>
      <c r="J35" s="199"/>
      <c r="K35" s="109">
        <v>29</v>
      </c>
      <c r="L35" s="110">
        <v>0.57986111111111105</v>
      </c>
      <c r="M35" s="105" t="s">
        <v>86</v>
      </c>
      <c r="N35" s="107">
        <v>6</v>
      </c>
      <c r="O35" s="108" t="s">
        <v>183</v>
      </c>
      <c r="P35" s="107">
        <v>8</v>
      </c>
      <c r="Q35" s="105" t="s">
        <v>178</v>
      </c>
    </row>
    <row r="36" spans="1:17" ht="18" customHeight="1" x14ac:dyDescent="0.15">
      <c r="A36" s="111"/>
      <c r="B36" s="196" t="s">
        <v>195</v>
      </c>
      <c r="C36" s="197"/>
      <c r="D36" s="197"/>
      <c r="E36" s="197"/>
      <c r="F36" s="197"/>
      <c r="G36" s="197"/>
      <c r="H36" s="198"/>
      <c r="J36" s="111"/>
      <c r="K36" s="196" t="s">
        <v>195</v>
      </c>
      <c r="L36" s="197"/>
      <c r="M36" s="197"/>
      <c r="N36" s="197"/>
      <c r="O36" s="197"/>
      <c r="P36" s="197"/>
      <c r="Q36" s="198"/>
    </row>
    <row r="37" spans="1:17" ht="18" customHeight="1" x14ac:dyDescent="0.15">
      <c r="A37" s="90" t="s">
        <v>125</v>
      </c>
      <c r="B37" s="81">
        <v>29</v>
      </c>
      <c r="C37" s="57">
        <v>0.58611111111111203</v>
      </c>
      <c r="D37" s="73" t="s">
        <v>95</v>
      </c>
      <c r="E37" s="76">
        <v>4</v>
      </c>
      <c r="F37" s="77" t="s">
        <v>183</v>
      </c>
      <c r="G37" s="76">
        <v>0</v>
      </c>
      <c r="H37" s="73" t="s">
        <v>101</v>
      </c>
      <c r="J37" s="90" t="s">
        <v>125</v>
      </c>
      <c r="K37" s="81">
        <v>30</v>
      </c>
      <c r="L37" s="82">
        <v>0.58611111111111203</v>
      </c>
      <c r="M37" s="73" t="s">
        <v>96</v>
      </c>
      <c r="N37" s="76">
        <v>6</v>
      </c>
      <c r="O37" s="77" t="s">
        <v>183</v>
      </c>
      <c r="P37" s="76">
        <v>0</v>
      </c>
      <c r="Q37" s="73" t="s">
        <v>99</v>
      </c>
    </row>
    <row r="38" spans="1:17" ht="18" customHeight="1" x14ac:dyDescent="0.15">
      <c r="A38" s="91" t="s">
        <v>126</v>
      </c>
      <c r="B38" s="81">
        <v>30</v>
      </c>
      <c r="C38" s="82">
        <v>0.592361111111112</v>
      </c>
      <c r="D38" s="73" t="s">
        <v>103</v>
      </c>
      <c r="E38" s="76">
        <v>0</v>
      </c>
      <c r="F38" s="77" t="s">
        <v>183</v>
      </c>
      <c r="G38" s="76">
        <v>3</v>
      </c>
      <c r="H38" s="73" t="s">
        <v>95</v>
      </c>
      <c r="J38" s="91" t="s">
        <v>126</v>
      </c>
      <c r="K38" s="55">
        <v>31</v>
      </c>
      <c r="L38" s="57">
        <v>0.592361111111112</v>
      </c>
      <c r="M38" s="73" t="s">
        <v>96</v>
      </c>
      <c r="N38" s="76">
        <v>5</v>
      </c>
      <c r="O38" s="77" t="s">
        <v>183</v>
      </c>
      <c r="P38" s="76">
        <v>4</v>
      </c>
      <c r="Q38" s="73" t="s">
        <v>102</v>
      </c>
    </row>
    <row r="39" spans="1:17" ht="18" customHeight="1" x14ac:dyDescent="0.15">
      <c r="A39" s="89" t="s">
        <v>190</v>
      </c>
      <c r="B39" s="55">
        <v>31</v>
      </c>
      <c r="C39" s="57">
        <v>0.59861111111111198</v>
      </c>
      <c r="D39" s="70" t="s">
        <v>262</v>
      </c>
      <c r="E39" s="71">
        <v>2</v>
      </c>
      <c r="F39" s="72" t="s">
        <v>183</v>
      </c>
      <c r="G39" s="71">
        <v>9</v>
      </c>
      <c r="H39" s="70" t="s">
        <v>267</v>
      </c>
      <c r="J39" s="56" t="s">
        <v>127</v>
      </c>
      <c r="K39" s="81">
        <v>32</v>
      </c>
      <c r="L39" s="82">
        <v>0.59861111111111198</v>
      </c>
      <c r="M39" s="86" t="s">
        <v>259</v>
      </c>
      <c r="N39" s="87">
        <v>5</v>
      </c>
      <c r="O39" s="88" t="s">
        <v>183</v>
      </c>
      <c r="P39" s="87">
        <v>4</v>
      </c>
      <c r="Q39" s="86" t="s">
        <v>260</v>
      </c>
    </row>
    <row r="40" spans="1:17" ht="18" customHeight="1" x14ac:dyDescent="0.15">
      <c r="A40" s="85"/>
      <c r="B40" s="81">
        <v>32</v>
      </c>
      <c r="C40" s="82">
        <v>0.60486111111111196</v>
      </c>
      <c r="D40" s="70" t="s">
        <v>89</v>
      </c>
      <c r="E40" s="71">
        <v>8</v>
      </c>
      <c r="F40" s="72" t="s">
        <v>183</v>
      </c>
      <c r="G40" s="71">
        <v>7</v>
      </c>
      <c r="H40" s="70" t="s">
        <v>264</v>
      </c>
      <c r="J40" s="89" t="s">
        <v>194</v>
      </c>
      <c r="K40" s="55">
        <v>33</v>
      </c>
      <c r="L40" s="57">
        <v>0.60486111111111196</v>
      </c>
      <c r="M40" s="70" t="s">
        <v>87</v>
      </c>
      <c r="N40" s="71">
        <v>10</v>
      </c>
      <c r="O40" s="72" t="s">
        <v>183</v>
      </c>
      <c r="P40" s="71">
        <v>5</v>
      </c>
      <c r="Q40" s="70" t="s">
        <v>265</v>
      </c>
    </row>
    <row r="41" spans="1:17" ht="18" customHeight="1" x14ac:dyDescent="0.15">
      <c r="A41" s="85"/>
      <c r="B41" s="55">
        <v>33</v>
      </c>
      <c r="C41" s="57">
        <v>0.61111111111111205</v>
      </c>
      <c r="D41" s="70" t="s">
        <v>268</v>
      </c>
      <c r="E41" s="71">
        <v>7</v>
      </c>
      <c r="F41" s="72" t="s">
        <v>183</v>
      </c>
      <c r="G41" s="71">
        <v>8</v>
      </c>
      <c r="H41" s="70" t="s">
        <v>82</v>
      </c>
      <c r="J41" s="91"/>
      <c r="K41" s="81">
        <v>34</v>
      </c>
      <c r="L41" s="82">
        <v>0.61111111111111205</v>
      </c>
      <c r="M41" s="70" t="s">
        <v>77</v>
      </c>
      <c r="N41" s="71">
        <v>4</v>
      </c>
      <c r="O41" s="72" t="s">
        <v>183</v>
      </c>
      <c r="P41" s="71">
        <v>7</v>
      </c>
      <c r="Q41" s="70" t="s">
        <v>273</v>
      </c>
    </row>
    <row r="42" spans="1:17" ht="18" customHeight="1" x14ac:dyDescent="0.15">
      <c r="A42" s="85"/>
      <c r="B42" s="81">
        <v>34</v>
      </c>
      <c r="C42" s="82">
        <v>0.61736111111111203</v>
      </c>
      <c r="D42" s="70" t="s">
        <v>275</v>
      </c>
      <c r="E42" s="71">
        <v>10</v>
      </c>
      <c r="F42" s="72" t="s">
        <v>183</v>
      </c>
      <c r="G42" s="71">
        <v>5</v>
      </c>
      <c r="H42" s="70" t="s">
        <v>86</v>
      </c>
      <c r="J42" s="56" t="s">
        <v>133</v>
      </c>
      <c r="K42" s="55">
        <v>35</v>
      </c>
      <c r="L42" s="57">
        <v>0.61736111111111203</v>
      </c>
      <c r="M42" s="86" t="s">
        <v>261</v>
      </c>
      <c r="N42" s="87">
        <v>3</v>
      </c>
      <c r="O42" s="88" t="s">
        <v>183</v>
      </c>
      <c r="P42" s="87">
        <v>3</v>
      </c>
      <c r="Q42" s="86" t="str">
        <f>$M$39</f>
        <v>城西レッドデビル</v>
      </c>
    </row>
    <row r="43" spans="1:17" ht="18" customHeight="1" x14ac:dyDescent="0.15">
      <c r="A43" s="85"/>
      <c r="B43" s="55">
        <v>35</v>
      </c>
      <c r="C43" s="57">
        <v>0.623611111111112</v>
      </c>
      <c r="D43" s="70" t="s">
        <v>83</v>
      </c>
      <c r="E43" s="71">
        <v>2</v>
      </c>
      <c r="F43" s="72" t="s">
        <v>183</v>
      </c>
      <c r="G43" s="71">
        <v>9</v>
      </c>
      <c r="H43" s="70" t="s">
        <v>51</v>
      </c>
      <c r="J43" s="56" t="s">
        <v>132</v>
      </c>
      <c r="K43" s="81">
        <v>36</v>
      </c>
      <c r="L43" s="82">
        <v>0.623611111111112</v>
      </c>
      <c r="M43" s="73" t="s">
        <v>95</v>
      </c>
      <c r="N43" s="76">
        <v>6</v>
      </c>
      <c r="O43" s="77" t="s">
        <v>183</v>
      </c>
      <c r="P43" s="76">
        <v>5</v>
      </c>
      <c r="Q43" s="73" t="s">
        <v>96</v>
      </c>
    </row>
    <row r="44" spans="1:17" ht="18" customHeight="1" x14ac:dyDescent="0.15">
      <c r="A44" s="90" t="s">
        <v>191</v>
      </c>
      <c r="B44" s="81">
        <v>36</v>
      </c>
      <c r="C44" s="82">
        <v>0.62986111111111198</v>
      </c>
      <c r="D44" s="70" t="s">
        <v>271</v>
      </c>
      <c r="E44" s="71">
        <v>10</v>
      </c>
      <c r="F44" s="72" t="s">
        <v>183</v>
      </c>
      <c r="G44" s="71">
        <v>6</v>
      </c>
      <c r="H44" s="70" t="s">
        <v>267</v>
      </c>
      <c r="J44" s="56" t="s">
        <v>134</v>
      </c>
      <c r="K44" s="55">
        <v>37</v>
      </c>
      <c r="L44" s="57">
        <v>0.62986111111111198</v>
      </c>
      <c r="M44" s="86" t="str">
        <f>$Q$39</f>
        <v>會津っ娘</v>
      </c>
      <c r="N44" s="94">
        <v>3</v>
      </c>
      <c r="O44" s="95" t="s">
        <v>6</v>
      </c>
      <c r="P44" s="94">
        <v>5</v>
      </c>
      <c r="Q44" s="86" t="str">
        <f>$M$42</f>
        <v>新鶴かあちゃんず</v>
      </c>
    </row>
    <row r="45" spans="1:17" ht="18" customHeight="1" x14ac:dyDescent="0.15">
      <c r="A45" s="85"/>
      <c r="B45" s="55">
        <v>37</v>
      </c>
      <c r="C45" s="57">
        <v>0.63611111111111196</v>
      </c>
      <c r="D45" s="70" t="s">
        <v>89</v>
      </c>
      <c r="E45" s="3">
        <v>9</v>
      </c>
      <c r="F45" s="4" t="s">
        <v>6</v>
      </c>
      <c r="G45" s="3">
        <v>7</v>
      </c>
      <c r="H45" s="70" t="s">
        <v>82</v>
      </c>
      <c r="J45" s="90" t="s">
        <v>191</v>
      </c>
      <c r="K45" s="81">
        <v>38</v>
      </c>
      <c r="L45" s="82">
        <v>0.63611111111111196</v>
      </c>
      <c r="M45" s="70" t="s">
        <v>87</v>
      </c>
      <c r="N45" s="3">
        <v>9</v>
      </c>
      <c r="O45" s="4" t="s">
        <v>6</v>
      </c>
      <c r="P45" s="3">
        <v>4</v>
      </c>
      <c r="Q45" s="70" t="s">
        <v>273</v>
      </c>
    </row>
    <row r="46" spans="1:17" ht="18" customHeight="1" x14ac:dyDescent="0.15">
      <c r="A46" s="85"/>
      <c r="B46" s="81">
        <v>38</v>
      </c>
      <c r="C46" s="82">
        <v>0.64236111111111205</v>
      </c>
      <c r="D46" s="70" t="s">
        <v>275</v>
      </c>
      <c r="E46" s="3">
        <v>6</v>
      </c>
      <c r="F46" s="4" t="s">
        <v>6</v>
      </c>
      <c r="G46" s="3">
        <v>7</v>
      </c>
      <c r="H46" s="70" t="s">
        <v>51</v>
      </c>
      <c r="J46" s="91"/>
      <c r="K46" s="203"/>
      <c r="L46" s="201"/>
      <c r="M46" s="201"/>
      <c r="N46" s="201"/>
      <c r="O46" s="201"/>
      <c r="P46" s="201"/>
      <c r="Q46" s="202"/>
    </row>
    <row r="47" spans="1:17" ht="18" customHeight="1" x14ac:dyDescent="0.15">
      <c r="A47" s="90" t="s">
        <v>192</v>
      </c>
      <c r="B47" s="55">
        <v>39</v>
      </c>
      <c r="C47" s="57">
        <v>0.64861111111111203</v>
      </c>
      <c r="D47" s="70" t="s">
        <v>271</v>
      </c>
      <c r="E47" s="3">
        <v>9</v>
      </c>
      <c r="F47" s="4" t="s">
        <v>6</v>
      </c>
      <c r="G47" s="3">
        <v>8</v>
      </c>
      <c r="H47" s="70" t="s">
        <v>89</v>
      </c>
      <c r="J47" s="56" t="s">
        <v>192</v>
      </c>
      <c r="K47" s="55">
        <v>39</v>
      </c>
      <c r="L47" s="82">
        <v>0.64861111111111203</v>
      </c>
      <c r="M47" s="70" t="s">
        <v>87</v>
      </c>
      <c r="N47" s="3">
        <v>9</v>
      </c>
      <c r="O47" s="129" t="s">
        <v>6</v>
      </c>
      <c r="P47" s="3">
        <v>6</v>
      </c>
      <c r="Q47" s="70" t="s">
        <v>51</v>
      </c>
    </row>
    <row r="48" spans="1:17" ht="18" customHeight="1" x14ac:dyDescent="0.15">
      <c r="A48" s="101"/>
      <c r="B48" s="116"/>
      <c r="C48" s="117"/>
      <c r="D48" s="118"/>
      <c r="E48" s="119"/>
      <c r="F48" s="114"/>
      <c r="G48" s="119"/>
      <c r="H48" s="118"/>
      <c r="J48" s="90" t="s">
        <v>193</v>
      </c>
      <c r="K48" s="184">
        <v>40</v>
      </c>
      <c r="L48" s="187">
        <v>0.65972222222222221</v>
      </c>
      <c r="M48" s="188" t="s">
        <v>271</v>
      </c>
      <c r="N48" s="2">
        <v>7</v>
      </c>
      <c r="O48" s="113" t="s">
        <v>6</v>
      </c>
      <c r="P48" s="2">
        <v>8</v>
      </c>
      <c r="Q48" s="188" t="s">
        <v>87</v>
      </c>
    </row>
    <row r="49" spans="1:17" ht="18" customHeight="1" x14ac:dyDescent="0.15">
      <c r="A49" s="46"/>
      <c r="B49" s="120"/>
      <c r="C49" s="121"/>
      <c r="D49" s="122"/>
      <c r="E49" s="123"/>
      <c r="F49" s="124"/>
      <c r="G49" s="123"/>
      <c r="H49" s="122"/>
      <c r="J49" s="104"/>
      <c r="K49" s="185"/>
      <c r="L49" s="185"/>
      <c r="M49" s="189"/>
      <c r="N49" s="3">
        <v>7</v>
      </c>
      <c r="O49" s="4" t="s">
        <v>6</v>
      </c>
      <c r="P49" s="3">
        <v>8</v>
      </c>
      <c r="Q49" s="189"/>
    </row>
    <row r="50" spans="1:17" ht="18" customHeight="1" x14ac:dyDescent="0.15">
      <c r="A50" s="46"/>
      <c r="B50" s="120"/>
      <c r="C50" s="121"/>
      <c r="D50" s="122"/>
      <c r="E50" s="123"/>
      <c r="F50" s="124"/>
      <c r="G50" s="123"/>
      <c r="H50" s="122"/>
      <c r="J50" s="115"/>
      <c r="K50" s="186"/>
      <c r="L50" s="186"/>
      <c r="M50" s="190"/>
      <c r="N50" s="130" t="s">
        <v>277</v>
      </c>
      <c r="O50" s="4" t="s">
        <v>6</v>
      </c>
      <c r="P50" s="130" t="s">
        <v>277</v>
      </c>
      <c r="Q50" s="190"/>
    </row>
    <row r="51" spans="1:17" ht="18" customHeight="1" x14ac:dyDescent="0.15">
      <c r="E51" s="6"/>
      <c r="G51" s="6"/>
      <c r="M51" s="5"/>
      <c r="N51" s="9"/>
    </row>
    <row r="52" spans="1:17" ht="18" customHeight="1" x14ac:dyDescent="0.15">
      <c r="M52" s="5"/>
      <c r="N52" s="9"/>
    </row>
    <row r="53" spans="1:17" ht="18" customHeight="1" x14ac:dyDescent="0.15">
      <c r="M53" s="5"/>
      <c r="N53" s="9"/>
    </row>
    <row r="54" spans="1:17" x14ac:dyDescent="0.15">
      <c r="M54" s="5"/>
      <c r="N54" s="9"/>
    </row>
    <row r="55" spans="1:17" x14ac:dyDescent="0.15">
      <c r="M55" s="5"/>
      <c r="N55" s="9"/>
    </row>
    <row r="56" spans="1:17" x14ac:dyDescent="0.15">
      <c r="M56" s="5"/>
      <c r="N56" s="9"/>
    </row>
    <row r="57" spans="1:17" x14ac:dyDescent="0.15">
      <c r="D57" s="8"/>
      <c r="E57" s="8"/>
      <c r="M57" s="5"/>
      <c r="N57" s="9"/>
    </row>
    <row r="58" spans="1:17" x14ac:dyDescent="0.15">
      <c r="N58" s="9"/>
    </row>
    <row r="59" spans="1:17" x14ac:dyDescent="0.15">
      <c r="N59" s="9"/>
    </row>
    <row r="60" spans="1:17" x14ac:dyDescent="0.15">
      <c r="C60" s="10"/>
      <c r="N60" s="9"/>
    </row>
    <row r="61" spans="1:17" ht="16.5" x14ac:dyDescent="0.15">
      <c r="C61" s="10"/>
      <c r="N61" s="9"/>
      <c r="O61" s="11"/>
      <c r="P61" s="11"/>
    </row>
    <row r="62" spans="1:17" ht="16.5" x14ac:dyDescent="0.15">
      <c r="C62" s="10"/>
      <c r="N62" s="9"/>
      <c r="O62" s="11"/>
      <c r="P62" s="11"/>
    </row>
    <row r="63" spans="1:17" ht="16.5" x14ac:dyDescent="0.15">
      <c r="C63" s="10"/>
      <c r="N63" s="9"/>
      <c r="O63" s="11"/>
      <c r="P63" s="11"/>
    </row>
    <row r="64" spans="1:17" ht="16.5" x14ac:dyDescent="0.15">
      <c r="C64" s="10"/>
      <c r="D64" s="8"/>
      <c r="E64" s="8"/>
      <c r="L64" s="10"/>
      <c r="M64" s="10"/>
      <c r="N64" s="9"/>
      <c r="O64" s="11"/>
      <c r="P64" s="11"/>
    </row>
    <row r="65" spans="3:16" ht="16.5" x14ac:dyDescent="0.15">
      <c r="C65" s="10"/>
      <c r="N65" s="9"/>
      <c r="O65" s="11"/>
      <c r="P65" s="11"/>
    </row>
    <row r="66" spans="3:16" ht="16.5" x14ac:dyDescent="0.15">
      <c r="C66" s="10"/>
      <c r="D66" s="10"/>
      <c r="E66" s="9"/>
      <c r="F66" s="11"/>
      <c r="G66" s="11"/>
      <c r="N66" s="9"/>
      <c r="O66" s="11"/>
      <c r="P66" s="11"/>
    </row>
    <row r="67" spans="3:16" ht="16.5" x14ac:dyDescent="0.15">
      <c r="C67" s="10"/>
      <c r="D67" s="10"/>
      <c r="E67" s="9"/>
      <c r="F67" s="11"/>
      <c r="G67" s="11"/>
      <c r="N67" s="9"/>
      <c r="O67" s="11"/>
      <c r="P67" s="11"/>
    </row>
    <row r="68" spans="3:16" ht="16.5" x14ac:dyDescent="0.15">
      <c r="C68" s="10"/>
      <c r="D68" s="10"/>
      <c r="E68" s="9"/>
      <c r="F68" s="11"/>
      <c r="G68" s="11"/>
      <c r="N68" s="9"/>
      <c r="O68" s="11"/>
      <c r="P68" s="11"/>
    </row>
    <row r="69" spans="3:16" ht="16.5" x14ac:dyDescent="0.15">
      <c r="C69" s="10"/>
      <c r="D69" s="10"/>
      <c r="N69" s="9"/>
      <c r="O69" s="11"/>
      <c r="P69" s="11"/>
    </row>
    <row r="70" spans="3:16" ht="16.5" x14ac:dyDescent="0.15">
      <c r="C70" s="10"/>
      <c r="D70" s="10"/>
      <c r="N70" s="9"/>
      <c r="O70" s="11"/>
      <c r="P70" s="11"/>
    </row>
    <row r="71" spans="3:16" ht="16.5" x14ac:dyDescent="0.15">
      <c r="N71" s="9"/>
      <c r="O71" s="11"/>
      <c r="P71" s="11"/>
    </row>
    <row r="72" spans="3:16" ht="16.5" x14ac:dyDescent="0.15">
      <c r="N72" s="9"/>
      <c r="O72" s="11"/>
      <c r="P72" s="11"/>
    </row>
    <row r="73" spans="3:16" ht="16.5" x14ac:dyDescent="0.15">
      <c r="N73" s="9"/>
      <c r="O73" s="11"/>
      <c r="P73" s="11"/>
    </row>
  </sheetData>
  <mergeCells count="20">
    <mergeCell ref="A1:H1"/>
    <mergeCell ref="J1:Q1"/>
    <mergeCell ref="A3:H3"/>
    <mergeCell ref="J3:Q3"/>
    <mergeCell ref="A5:B5"/>
    <mergeCell ref="E5:G5"/>
    <mergeCell ref="J5:K5"/>
    <mergeCell ref="N5:P5"/>
    <mergeCell ref="K48:K50"/>
    <mergeCell ref="L48:L50"/>
    <mergeCell ref="M48:M50"/>
    <mergeCell ref="Q48:Q50"/>
    <mergeCell ref="A6:A35"/>
    <mergeCell ref="B29:H29"/>
    <mergeCell ref="K29:Q29"/>
    <mergeCell ref="K36:Q36"/>
    <mergeCell ref="B36:H36"/>
    <mergeCell ref="J6:J35"/>
    <mergeCell ref="B28:H28"/>
    <mergeCell ref="K46:Q46"/>
  </mergeCells>
  <phoneticPr fontId="3"/>
  <pageMargins left="0.7" right="0.7" top="0.75" bottom="0.75" header="0.3" footer="0.3"/>
  <pageSetup paperSize="9" scale="43" orientation="portrait" horizontalDpi="4294967293" verticalDpi="0" r:id="rId1"/>
  <colBreaks count="1" manualBreakCount="1">
    <brk id="9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7"/>
  <sheetViews>
    <sheetView view="pageBreakPreview" zoomScale="115" zoomScaleNormal="100" zoomScaleSheetLayoutView="115" workbookViewId="0">
      <selection sqref="A1:Z1"/>
    </sheetView>
  </sheetViews>
  <sheetFormatPr defaultRowHeight="15.75" x14ac:dyDescent="0.15"/>
  <cols>
    <col min="1" max="1" width="4.125" style="12" customWidth="1"/>
    <col min="2" max="2" width="30.625" style="12" customWidth="1"/>
    <col min="3" max="22" width="2.5" style="12" customWidth="1"/>
    <col min="23" max="23" width="4.5" style="12" customWidth="1"/>
    <col min="24" max="24" width="3.625" style="12" customWidth="1"/>
    <col min="25" max="25" width="6" style="12" bestFit="1" customWidth="1"/>
    <col min="26" max="26" width="4.5" style="12" customWidth="1"/>
    <col min="27" max="27" width="3.625" style="12" hidden="1" customWidth="1"/>
    <col min="28" max="28" width="2.125" style="12" customWidth="1"/>
    <col min="29" max="29" width="3.625" style="12" customWidth="1"/>
    <col min="30" max="30" width="2.125" style="12" customWidth="1"/>
    <col min="31" max="31" width="3.625" style="12" customWidth="1"/>
    <col min="32" max="32" width="8.25" style="12" customWidth="1"/>
    <col min="33" max="33" width="3.875" style="12" customWidth="1"/>
    <col min="34" max="34" width="4.625" style="12" customWidth="1"/>
    <col min="35" max="35" width="8.25" style="12" customWidth="1"/>
    <col min="36" max="256" width="9" style="12"/>
    <col min="257" max="257" width="4.125" style="12" customWidth="1"/>
    <col min="258" max="258" width="18.375" style="12" customWidth="1"/>
    <col min="259" max="273" width="3.125" style="12" customWidth="1"/>
    <col min="274" max="278" width="2.625" style="12" customWidth="1"/>
    <col min="279" max="279" width="6.625" style="12" customWidth="1"/>
    <col min="280" max="281" width="3.625" style="12" customWidth="1"/>
    <col min="282" max="282" width="6.625" style="12" customWidth="1"/>
    <col min="283" max="283" width="3.625" style="12" customWidth="1"/>
    <col min="284" max="284" width="2.125" style="12" customWidth="1"/>
    <col min="285" max="285" width="3.625" style="12" customWidth="1"/>
    <col min="286" max="286" width="2.125" style="12" customWidth="1"/>
    <col min="287" max="287" width="3.625" style="12" customWidth="1"/>
    <col min="288" max="288" width="8.25" style="12" customWidth="1"/>
    <col min="289" max="289" width="3.875" style="12" customWidth="1"/>
    <col min="290" max="290" width="4.625" style="12" customWidth="1"/>
    <col min="291" max="291" width="8.25" style="12" customWidth="1"/>
    <col min="292" max="512" width="9" style="12"/>
    <col min="513" max="513" width="4.125" style="12" customWidth="1"/>
    <col min="514" max="514" width="18.375" style="12" customWidth="1"/>
    <col min="515" max="529" width="3.125" style="12" customWidth="1"/>
    <col min="530" max="534" width="2.625" style="12" customWidth="1"/>
    <col min="535" max="535" width="6.625" style="12" customWidth="1"/>
    <col min="536" max="537" width="3.625" style="12" customWidth="1"/>
    <col min="538" max="538" width="6.625" style="12" customWidth="1"/>
    <col min="539" max="539" width="3.625" style="12" customWidth="1"/>
    <col min="540" max="540" width="2.125" style="12" customWidth="1"/>
    <col min="541" max="541" width="3.625" style="12" customWidth="1"/>
    <col min="542" max="542" width="2.125" style="12" customWidth="1"/>
    <col min="543" max="543" width="3.625" style="12" customWidth="1"/>
    <col min="544" max="544" width="8.25" style="12" customWidth="1"/>
    <col min="545" max="545" width="3.875" style="12" customWidth="1"/>
    <col min="546" max="546" width="4.625" style="12" customWidth="1"/>
    <col min="547" max="547" width="8.25" style="12" customWidth="1"/>
    <col min="548" max="768" width="9" style="12"/>
    <col min="769" max="769" width="4.125" style="12" customWidth="1"/>
    <col min="770" max="770" width="18.375" style="12" customWidth="1"/>
    <col min="771" max="785" width="3.125" style="12" customWidth="1"/>
    <col min="786" max="790" width="2.625" style="12" customWidth="1"/>
    <col min="791" max="791" width="6.625" style="12" customWidth="1"/>
    <col min="792" max="793" width="3.625" style="12" customWidth="1"/>
    <col min="794" max="794" width="6.625" style="12" customWidth="1"/>
    <col min="795" max="795" width="3.625" style="12" customWidth="1"/>
    <col min="796" max="796" width="2.125" style="12" customWidth="1"/>
    <col min="797" max="797" width="3.625" style="12" customWidth="1"/>
    <col min="798" max="798" width="2.125" style="12" customWidth="1"/>
    <col min="799" max="799" width="3.625" style="12" customWidth="1"/>
    <col min="800" max="800" width="8.25" style="12" customWidth="1"/>
    <col min="801" max="801" width="3.875" style="12" customWidth="1"/>
    <col min="802" max="802" width="4.625" style="12" customWidth="1"/>
    <col min="803" max="803" width="8.25" style="12" customWidth="1"/>
    <col min="804" max="1024" width="9" style="12"/>
    <col min="1025" max="1025" width="4.125" style="12" customWidth="1"/>
    <col min="1026" max="1026" width="18.375" style="12" customWidth="1"/>
    <col min="1027" max="1041" width="3.125" style="12" customWidth="1"/>
    <col min="1042" max="1046" width="2.625" style="12" customWidth="1"/>
    <col min="1047" max="1047" width="6.625" style="12" customWidth="1"/>
    <col min="1048" max="1049" width="3.625" style="12" customWidth="1"/>
    <col min="1050" max="1050" width="6.625" style="12" customWidth="1"/>
    <col min="1051" max="1051" width="3.625" style="12" customWidth="1"/>
    <col min="1052" max="1052" width="2.125" style="12" customWidth="1"/>
    <col min="1053" max="1053" width="3.625" style="12" customWidth="1"/>
    <col min="1054" max="1054" width="2.125" style="12" customWidth="1"/>
    <col min="1055" max="1055" width="3.625" style="12" customWidth="1"/>
    <col min="1056" max="1056" width="8.25" style="12" customWidth="1"/>
    <col min="1057" max="1057" width="3.875" style="12" customWidth="1"/>
    <col min="1058" max="1058" width="4.625" style="12" customWidth="1"/>
    <col min="1059" max="1059" width="8.25" style="12" customWidth="1"/>
    <col min="1060" max="1280" width="9" style="12"/>
    <col min="1281" max="1281" width="4.125" style="12" customWidth="1"/>
    <col min="1282" max="1282" width="18.375" style="12" customWidth="1"/>
    <col min="1283" max="1297" width="3.125" style="12" customWidth="1"/>
    <col min="1298" max="1302" width="2.625" style="12" customWidth="1"/>
    <col min="1303" max="1303" width="6.625" style="12" customWidth="1"/>
    <col min="1304" max="1305" width="3.625" style="12" customWidth="1"/>
    <col min="1306" max="1306" width="6.625" style="12" customWidth="1"/>
    <col min="1307" max="1307" width="3.625" style="12" customWidth="1"/>
    <col min="1308" max="1308" width="2.125" style="12" customWidth="1"/>
    <col min="1309" max="1309" width="3.625" style="12" customWidth="1"/>
    <col min="1310" max="1310" width="2.125" style="12" customWidth="1"/>
    <col min="1311" max="1311" width="3.625" style="12" customWidth="1"/>
    <col min="1312" max="1312" width="8.25" style="12" customWidth="1"/>
    <col min="1313" max="1313" width="3.875" style="12" customWidth="1"/>
    <col min="1314" max="1314" width="4.625" style="12" customWidth="1"/>
    <col min="1315" max="1315" width="8.25" style="12" customWidth="1"/>
    <col min="1316" max="1536" width="9" style="12"/>
    <col min="1537" max="1537" width="4.125" style="12" customWidth="1"/>
    <col min="1538" max="1538" width="18.375" style="12" customWidth="1"/>
    <col min="1539" max="1553" width="3.125" style="12" customWidth="1"/>
    <col min="1554" max="1558" width="2.625" style="12" customWidth="1"/>
    <col min="1559" max="1559" width="6.625" style="12" customWidth="1"/>
    <col min="1560" max="1561" width="3.625" style="12" customWidth="1"/>
    <col min="1562" max="1562" width="6.625" style="12" customWidth="1"/>
    <col min="1563" max="1563" width="3.625" style="12" customWidth="1"/>
    <col min="1564" max="1564" width="2.125" style="12" customWidth="1"/>
    <col min="1565" max="1565" width="3.625" style="12" customWidth="1"/>
    <col min="1566" max="1566" width="2.125" style="12" customWidth="1"/>
    <col min="1567" max="1567" width="3.625" style="12" customWidth="1"/>
    <col min="1568" max="1568" width="8.25" style="12" customWidth="1"/>
    <col min="1569" max="1569" width="3.875" style="12" customWidth="1"/>
    <col min="1570" max="1570" width="4.625" style="12" customWidth="1"/>
    <col min="1571" max="1571" width="8.25" style="12" customWidth="1"/>
    <col min="1572" max="1792" width="9" style="12"/>
    <col min="1793" max="1793" width="4.125" style="12" customWidth="1"/>
    <col min="1794" max="1794" width="18.375" style="12" customWidth="1"/>
    <col min="1795" max="1809" width="3.125" style="12" customWidth="1"/>
    <col min="1810" max="1814" width="2.625" style="12" customWidth="1"/>
    <col min="1815" max="1815" width="6.625" style="12" customWidth="1"/>
    <col min="1816" max="1817" width="3.625" style="12" customWidth="1"/>
    <col min="1818" max="1818" width="6.625" style="12" customWidth="1"/>
    <col min="1819" max="1819" width="3.625" style="12" customWidth="1"/>
    <col min="1820" max="1820" width="2.125" style="12" customWidth="1"/>
    <col min="1821" max="1821" width="3.625" style="12" customWidth="1"/>
    <col min="1822" max="1822" width="2.125" style="12" customWidth="1"/>
    <col min="1823" max="1823" width="3.625" style="12" customWidth="1"/>
    <col min="1824" max="1824" width="8.25" style="12" customWidth="1"/>
    <col min="1825" max="1825" width="3.875" style="12" customWidth="1"/>
    <col min="1826" max="1826" width="4.625" style="12" customWidth="1"/>
    <col min="1827" max="1827" width="8.25" style="12" customWidth="1"/>
    <col min="1828" max="2048" width="9" style="12"/>
    <col min="2049" max="2049" width="4.125" style="12" customWidth="1"/>
    <col min="2050" max="2050" width="18.375" style="12" customWidth="1"/>
    <col min="2051" max="2065" width="3.125" style="12" customWidth="1"/>
    <col min="2066" max="2070" width="2.625" style="12" customWidth="1"/>
    <col min="2071" max="2071" width="6.625" style="12" customWidth="1"/>
    <col min="2072" max="2073" width="3.625" style="12" customWidth="1"/>
    <col min="2074" max="2074" width="6.625" style="12" customWidth="1"/>
    <col min="2075" max="2075" width="3.625" style="12" customWidth="1"/>
    <col min="2076" max="2076" width="2.125" style="12" customWidth="1"/>
    <col min="2077" max="2077" width="3.625" style="12" customWidth="1"/>
    <col min="2078" max="2078" width="2.125" style="12" customWidth="1"/>
    <col min="2079" max="2079" width="3.625" style="12" customWidth="1"/>
    <col min="2080" max="2080" width="8.25" style="12" customWidth="1"/>
    <col min="2081" max="2081" width="3.875" style="12" customWidth="1"/>
    <col min="2082" max="2082" width="4.625" style="12" customWidth="1"/>
    <col min="2083" max="2083" width="8.25" style="12" customWidth="1"/>
    <col min="2084" max="2304" width="9" style="12"/>
    <col min="2305" max="2305" width="4.125" style="12" customWidth="1"/>
    <col min="2306" max="2306" width="18.375" style="12" customWidth="1"/>
    <col min="2307" max="2321" width="3.125" style="12" customWidth="1"/>
    <col min="2322" max="2326" width="2.625" style="12" customWidth="1"/>
    <col min="2327" max="2327" width="6.625" style="12" customWidth="1"/>
    <col min="2328" max="2329" width="3.625" style="12" customWidth="1"/>
    <col min="2330" max="2330" width="6.625" style="12" customWidth="1"/>
    <col min="2331" max="2331" width="3.625" style="12" customWidth="1"/>
    <col min="2332" max="2332" width="2.125" style="12" customWidth="1"/>
    <col min="2333" max="2333" width="3.625" style="12" customWidth="1"/>
    <col min="2334" max="2334" width="2.125" style="12" customWidth="1"/>
    <col min="2335" max="2335" width="3.625" style="12" customWidth="1"/>
    <col min="2336" max="2336" width="8.25" style="12" customWidth="1"/>
    <col min="2337" max="2337" width="3.875" style="12" customWidth="1"/>
    <col min="2338" max="2338" width="4.625" style="12" customWidth="1"/>
    <col min="2339" max="2339" width="8.25" style="12" customWidth="1"/>
    <col min="2340" max="2560" width="9" style="12"/>
    <col min="2561" max="2561" width="4.125" style="12" customWidth="1"/>
    <col min="2562" max="2562" width="18.375" style="12" customWidth="1"/>
    <col min="2563" max="2577" width="3.125" style="12" customWidth="1"/>
    <col min="2578" max="2582" width="2.625" style="12" customWidth="1"/>
    <col min="2583" max="2583" width="6.625" style="12" customWidth="1"/>
    <col min="2584" max="2585" width="3.625" style="12" customWidth="1"/>
    <col min="2586" max="2586" width="6.625" style="12" customWidth="1"/>
    <col min="2587" max="2587" width="3.625" style="12" customWidth="1"/>
    <col min="2588" max="2588" width="2.125" style="12" customWidth="1"/>
    <col min="2589" max="2589" width="3.625" style="12" customWidth="1"/>
    <col min="2590" max="2590" width="2.125" style="12" customWidth="1"/>
    <col min="2591" max="2591" width="3.625" style="12" customWidth="1"/>
    <col min="2592" max="2592" width="8.25" style="12" customWidth="1"/>
    <col min="2593" max="2593" width="3.875" style="12" customWidth="1"/>
    <col min="2594" max="2594" width="4.625" style="12" customWidth="1"/>
    <col min="2595" max="2595" width="8.25" style="12" customWidth="1"/>
    <col min="2596" max="2816" width="9" style="12"/>
    <col min="2817" max="2817" width="4.125" style="12" customWidth="1"/>
    <col min="2818" max="2818" width="18.375" style="12" customWidth="1"/>
    <col min="2819" max="2833" width="3.125" style="12" customWidth="1"/>
    <col min="2834" max="2838" width="2.625" style="12" customWidth="1"/>
    <col min="2839" max="2839" width="6.625" style="12" customWidth="1"/>
    <col min="2840" max="2841" width="3.625" style="12" customWidth="1"/>
    <col min="2842" max="2842" width="6.625" style="12" customWidth="1"/>
    <col min="2843" max="2843" width="3.625" style="12" customWidth="1"/>
    <col min="2844" max="2844" width="2.125" style="12" customWidth="1"/>
    <col min="2845" max="2845" width="3.625" style="12" customWidth="1"/>
    <col min="2846" max="2846" width="2.125" style="12" customWidth="1"/>
    <col min="2847" max="2847" width="3.625" style="12" customWidth="1"/>
    <col min="2848" max="2848" width="8.25" style="12" customWidth="1"/>
    <col min="2849" max="2849" width="3.875" style="12" customWidth="1"/>
    <col min="2850" max="2850" width="4.625" style="12" customWidth="1"/>
    <col min="2851" max="2851" width="8.25" style="12" customWidth="1"/>
    <col min="2852" max="3072" width="9" style="12"/>
    <col min="3073" max="3073" width="4.125" style="12" customWidth="1"/>
    <col min="3074" max="3074" width="18.375" style="12" customWidth="1"/>
    <col min="3075" max="3089" width="3.125" style="12" customWidth="1"/>
    <col min="3090" max="3094" width="2.625" style="12" customWidth="1"/>
    <col min="3095" max="3095" width="6.625" style="12" customWidth="1"/>
    <col min="3096" max="3097" width="3.625" style="12" customWidth="1"/>
    <col min="3098" max="3098" width="6.625" style="12" customWidth="1"/>
    <col min="3099" max="3099" width="3.625" style="12" customWidth="1"/>
    <col min="3100" max="3100" width="2.125" style="12" customWidth="1"/>
    <col min="3101" max="3101" width="3.625" style="12" customWidth="1"/>
    <col min="3102" max="3102" width="2.125" style="12" customWidth="1"/>
    <col min="3103" max="3103" width="3.625" style="12" customWidth="1"/>
    <col min="3104" max="3104" width="8.25" style="12" customWidth="1"/>
    <col min="3105" max="3105" width="3.875" style="12" customWidth="1"/>
    <col min="3106" max="3106" width="4.625" style="12" customWidth="1"/>
    <col min="3107" max="3107" width="8.25" style="12" customWidth="1"/>
    <col min="3108" max="3328" width="9" style="12"/>
    <col min="3329" max="3329" width="4.125" style="12" customWidth="1"/>
    <col min="3330" max="3330" width="18.375" style="12" customWidth="1"/>
    <col min="3331" max="3345" width="3.125" style="12" customWidth="1"/>
    <col min="3346" max="3350" width="2.625" style="12" customWidth="1"/>
    <col min="3351" max="3351" width="6.625" style="12" customWidth="1"/>
    <col min="3352" max="3353" width="3.625" style="12" customWidth="1"/>
    <col min="3354" max="3354" width="6.625" style="12" customWidth="1"/>
    <col min="3355" max="3355" width="3.625" style="12" customWidth="1"/>
    <col min="3356" max="3356" width="2.125" style="12" customWidth="1"/>
    <col min="3357" max="3357" width="3.625" style="12" customWidth="1"/>
    <col min="3358" max="3358" width="2.125" style="12" customWidth="1"/>
    <col min="3359" max="3359" width="3.625" style="12" customWidth="1"/>
    <col min="3360" max="3360" width="8.25" style="12" customWidth="1"/>
    <col min="3361" max="3361" width="3.875" style="12" customWidth="1"/>
    <col min="3362" max="3362" width="4.625" style="12" customWidth="1"/>
    <col min="3363" max="3363" width="8.25" style="12" customWidth="1"/>
    <col min="3364" max="3584" width="9" style="12"/>
    <col min="3585" max="3585" width="4.125" style="12" customWidth="1"/>
    <col min="3586" max="3586" width="18.375" style="12" customWidth="1"/>
    <col min="3587" max="3601" width="3.125" style="12" customWidth="1"/>
    <col min="3602" max="3606" width="2.625" style="12" customWidth="1"/>
    <col min="3607" max="3607" width="6.625" style="12" customWidth="1"/>
    <col min="3608" max="3609" width="3.625" style="12" customWidth="1"/>
    <col min="3610" max="3610" width="6.625" style="12" customWidth="1"/>
    <col min="3611" max="3611" width="3.625" style="12" customWidth="1"/>
    <col min="3612" max="3612" width="2.125" style="12" customWidth="1"/>
    <col min="3613" max="3613" width="3.625" style="12" customWidth="1"/>
    <col min="3614" max="3614" width="2.125" style="12" customWidth="1"/>
    <col min="3615" max="3615" width="3.625" style="12" customWidth="1"/>
    <col min="3616" max="3616" width="8.25" style="12" customWidth="1"/>
    <col min="3617" max="3617" width="3.875" style="12" customWidth="1"/>
    <col min="3618" max="3618" width="4.625" style="12" customWidth="1"/>
    <col min="3619" max="3619" width="8.25" style="12" customWidth="1"/>
    <col min="3620" max="3840" width="9" style="12"/>
    <col min="3841" max="3841" width="4.125" style="12" customWidth="1"/>
    <col min="3842" max="3842" width="18.375" style="12" customWidth="1"/>
    <col min="3843" max="3857" width="3.125" style="12" customWidth="1"/>
    <col min="3858" max="3862" width="2.625" style="12" customWidth="1"/>
    <col min="3863" max="3863" width="6.625" style="12" customWidth="1"/>
    <col min="3864" max="3865" width="3.625" style="12" customWidth="1"/>
    <col min="3866" max="3866" width="6.625" style="12" customWidth="1"/>
    <col min="3867" max="3867" width="3.625" style="12" customWidth="1"/>
    <col min="3868" max="3868" width="2.125" style="12" customWidth="1"/>
    <col min="3869" max="3869" width="3.625" style="12" customWidth="1"/>
    <col min="3870" max="3870" width="2.125" style="12" customWidth="1"/>
    <col min="3871" max="3871" width="3.625" style="12" customWidth="1"/>
    <col min="3872" max="3872" width="8.25" style="12" customWidth="1"/>
    <col min="3873" max="3873" width="3.875" style="12" customWidth="1"/>
    <col min="3874" max="3874" width="4.625" style="12" customWidth="1"/>
    <col min="3875" max="3875" width="8.25" style="12" customWidth="1"/>
    <col min="3876" max="4096" width="9" style="12"/>
    <col min="4097" max="4097" width="4.125" style="12" customWidth="1"/>
    <col min="4098" max="4098" width="18.375" style="12" customWidth="1"/>
    <col min="4099" max="4113" width="3.125" style="12" customWidth="1"/>
    <col min="4114" max="4118" width="2.625" style="12" customWidth="1"/>
    <col min="4119" max="4119" width="6.625" style="12" customWidth="1"/>
    <col min="4120" max="4121" width="3.625" style="12" customWidth="1"/>
    <col min="4122" max="4122" width="6.625" style="12" customWidth="1"/>
    <col min="4123" max="4123" width="3.625" style="12" customWidth="1"/>
    <col min="4124" max="4124" width="2.125" style="12" customWidth="1"/>
    <col min="4125" max="4125" width="3.625" style="12" customWidth="1"/>
    <col min="4126" max="4126" width="2.125" style="12" customWidth="1"/>
    <col min="4127" max="4127" width="3.625" style="12" customWidth="1"/>
    <col min="4128" max="4128" width="8.25" style="12" customWidth="1"/>
    <col min="4129" max="4129" width="3.875" style="12" customWidth="1"/>
    <col min="4130" max="4130" width="4.625" style="12" customWidth="1"/>
    <col min="4131" max="4131" width="8.25" style="12" customWidth="1"/>
    <col min="4132" max="4352" width="9" style="12"/>
    <col min="4353" max="4353" width="4.125" style="12" customWidth="1"/>
    <col min="4354" max="4354" width="18.375" style="12" customWidth="1"/>
    <col min="4355" max="4369" width="3.125" style="12" customWidth="1"/>
    <col min="4370" max="4374" width="2.625" style="12" customWidth="1"/>
    <col min="4375" max="4375" width="6.625" style="12" customWidth="1"/>
    <col min="4376" max="4377" width="3.625" style="12" customWidth="1"/>
    <col min="4378" max="4378" width="6.625" style="12" customWidth="1"/>
    <col min="4379" max="4379" width="3.625" style="12" customWidth="1"/>
    <col min="4380" max="4380" width="2.125" style="12" customWidth="1"/>
    <col min="4381" max="4381" width="3.625" style="12" customWidth="1"/>
    <col min="4382" max="4382" width="2.125" style="12" customWidth="1"/>
    <col min="4383" max="4383" width="3.625" style="12" customWidth="1"/>
    <col min="4384" max="4384" width="8.25" style="12" customWidth="1"/>
    <col min="4385" max="4385" width="3.875" style="12" customWidth="1"/>
    <col min="4386" max="4386" width="4.625" style="12" customWidth="1"/>
    <col min="4387" max="4387" width="8.25" style="12" customWidth="1"/>
    <col min="4388" max="4608" width="9" style="12"/>
    <col min="4609" max="4609" width="4.125" style="12" customWidth="1"/>
    <col min="4610" max="4610" width="18.375" style="12" customWidth="1"/>
    <col min="4611" max="4625" width="3.125" style="12" customWidth="1"/>
    <col min="4626" max="4630" width="2.625" style="12" customWidth="1"/>
    <col min="4631" max="4631" width="6.625" style="12" customWidth="1"/>
    <col min="4632" max="4633" width="3.625" style="12" customWidth="1"/>
    <col min="4634" max="4634" width="6.625" style="12" customWidth="1"/>
    <col min="4635" max="4635" width="3.625" style="12" customWidth="1"/>
    <col min="4636" max="4636" width="2.125" style="12" customWidth="1"/>
    <col min="4637" max="4637" width="3.625" style="12" customWidth="1"/>
    <col min="4638" max="4638" width="2.125" style="12" customWidth="1"/>
    <col min="4639" max="4639" width="3.625" style="12" customWidth="1"/>
    <col min="4640" max="4640" width="8.25" style="12" customWidth="1"/>
    <col min="4641" max="4641" width="3.875" style="12" customWidth="1"/>
    <col min="4642" max="4642" width="4.625" style="12" customWidth="1"/>
    <col min="4643" max="4643" width="8.25" style="12" customWidth="1"/>
    <col min="4644" max="4864" width="9" style="12"/>
    <col min="4865" max="4865" width="4.125" style="12" customWidth="1"/>
    <col min="4866" max="4866" width="18.375" style="12" customWidth="1"/>
    <col min="4867" max="4881" width="3.125" style="12" customWidth="1"/>
    <col min="4882" max="4886" width="2.625" style="12" customWidth="1"/>
    <col min="4887" max="4887" width="6.625" style="12" customWidth="1"/>
    <col min="4888" max="4889" width="3.625" style="12" customWidth="1"/>
    <col min="4890" max="4890" width="6.625" style="12" customWidth="1"/>
    <col min="4891" max="4891" width="3.625" style="12" customWidth="1"/>
    <col min="4892" max="4892" width="2.125" style="12" customWidth="1"/>
    <col min="4893" max="4893" width="3.625" style="12" customWidth="1"/>
    <col min="4894" max="4894" width="2.125" style="12" customWidth="1"/>
    <col min="4895" max="4895" width="3.625" style="12" customWidth="1"/>
    <col min="4896" max="4896" width="8.25" style="12" customWidth="1"/>
    <col min="4897" max="4897" width="3.875" style="12" customWidth="1"/>
    <col min="4898" max="4898" width="4.625" style="12" customWidth="1"/>
    <col min="4899" max="4899" width="8.25" style="12" customWidth="1"/>
    <col min="4900" max="5120" width="9" style="12"/>
    <col min="5121" max="5121" width="4.125" style="12" customWidth="1"/>
    <col min="5122" max="5122" width="18.375" style="12" customWidth="1"/>
    <col min="5123" max="5137" width="3.125" style="12" customWidth="1"/>
    <col min="5138" max="5142" width="2.625" style="12" customWidth="1"/>
    <col min="5143" max="5143" width="6.625" style="12" customWidth="1"/>
    <col min="5144" max="5145" width="3.625" style="12" customWidth="1"/>
    <col min="5146" max="5146" width="6.625" style="12" customWidth="1"/>
    <col min="5147" max="5147" width="3.625" style="12" customWidth="1"/>
    <col min="5148" max="5148" width="2.125" style="12" customWidth="1"/>
    <col min="5149" max="5149" width="3.625" style="12" customWidth="1"/>
    <col min="5150" max="5150" width="2.125" style="12" customWidth="1"/>
    <col min="5151" max="5151" width="3.625" style="12" customWidth="1"/>
    <col min="5152" max="5152" width="8.25" style="12" customWidth="1"/>
    <col min="5153" max="5153" width="3.875" style="12" customWidth="1"/>
    <col min="5154" max="5154" width="4.625" style="12" customWidth="1"/>
    <col min="5155" max="5155" width="8.25" style="12" customWidth="1"/>
    <col min="5156" max="5376" width="9" style="12"/>
    <col min="5377" max="5377" width="4.125" style="12" customWidth="1"/>
    <col min="5378" max="5378" width="18.375" style="12" customWidth="1"/>
    <col min="5379" max="5393" width="3.125" style="12" customWidth="1"/>
    <col min="5394" max="5398" width="2.625" style="12" customWidth="1"/>
    <col min="5399" max="5399" width="6.625" style="12" customWidth="1"/>
    <col min="5400" max="5401" width="3.625" style="12" customWidth="1"/>
    <col min="5402" max="5402" width="6.625" style="12" customWidth="1"/>
    <col min="5403" max="5403" width="3.625" style="12" customWidth="1"/>
    <col min="5404" max="5404" width="2.125" style="12" customWidth="1"/>
    <col min="5405" max="5405" width="3.625" style="12" customWidth="1"/>
    <col min="5406" max="5406" width="2.125" style="12" customWidth="1"/>
    <col min="5407" max="5407" width="3.625" style="12" customWidth="1"/>
    <col min="5408" max="5408" width="8.25" style="12" customWidth="1"/>
    <col min="5409" max="5409" width="3.875" style="12" customWidth="1"/>
    <col min="5410" max="5410" width="4.625" style="12" customWidth="1"/>
    <col min="5411" max="5411" width="8.25" style="12" customWidth="1"/>
    <col min="5412" max="5632" width="9" style="12"/>
    <col min="5633" max="5633" width="4.125" style="12" customWidth="1"/>
    <col min="5634" max="5634" width="18.375" style="12" customWidth="1"/>
    <col min="5635" max="5649" width="3.125" style="12" customWidth="1"/>
    <col min="5650" max="5654" width="2.625" style="12" customWidth="1"/>
    <col min="5655" max="5655" width="6.625" style="12" customWidth="1"/>
    <col min="5656" max="5657" width="3.625" style="12" customWidth="1"/>
    <col min="5658" max="5658" width="6.625" style="12" customWidth="1"/>
    <col min="5659" max="5659" width="3.625" style="12" customWidth="1"/>
    <col min="5660" max="5660" width="2.125" style="12" customWidth="1"/>
    <col min="5661" max="5661" width="3.625" style="12" customWidth="1"/>
    <col min="5662" max="5662" width="2.125" style="12" customWidth="1"/>
    <col min="5663" max="5663" width="3.625" style="12" customWidth="1"/>
    <col min="5664" max="5664" width="8.25" style="12" customWidth="1"/>
    <col min="5665" max="5665" width="3.875" style="12" customWidth="1"/>
    <col min="5666" max="5666" width="4.625" style="12" customWidth="1"/>
    <col min="5667" max="5667" width="8.25" style="12" customWidth="1"/>
    <col min="5668" max="5888" width="9" style="12"/>
    <col min="5889" max="5889" width="4.125" style="12" customWidth="1"/>
    <col min="5890" max="5890" width="18.375" style="12" customWidth="1"/>
    <col min="5891" max="5905" width="3.125" style="12" customWidth="1"/>
    <col min="5906" max="5910" width="2.625" style="12" customWidth="1"/>
    <col min="5911" max="5911" width="6.625" style="12" customWidth="1"/>
    <col min="5912" max="5913" width="3.625" style="12" customWidth="1"/>
    <col min="5914" max="5914" width="6.625" style="12" customWidth="1"/>
    <col min="5915" max="5915" width="3.625" style="12" customWidth="1"/>
    <col min="5916" max="5916" width="2.125" style="12" customWidth="1"/>
    <col min="5917" max="5917" width="3.625" style="12" customWidth="1"/>
    <col min="5918" max="5918" width="2.125" style="12" customWidth="1"/>
    <col min="5919" max="5919" width="3.625" style="12" customWidth="1"/>
    <col min="5920" max="5920" width="8.25" style="12" customWidth="1"/>
    <col min="5921" max="5921" width="3.875" style="12" customWidth="1"/>
    <col min="5922" max="5922" width="4.625" style="12" customWidth="1"/>
    <col min="5923" max="5923" width="8.25" style="12" customWidth="1"/>
    <col min="5924" max="6144" width="9" style="12"/>
    <col min="6145" max="6145" width="4.125" style="12" customWidth="1"/>
    <col min="6146" max="6146" width="18.375" style="12" customWidth="1"/>
    <col min="6147" max="6161" width="3.125" style="12" customWidth="1"/>
    <col min="6162" max="6166" width="2.625" style="12" customWidth="1"/>
    <col min="6167" max="6167" width="6.625" style="12" customWidth="1"/>
    <col min="6168" max="6169" width="3.625" style="12" customWidth="1"/>
    <col min="6170" max="6170" width="6.625" style="12" customWidth="1"/>
    <col min="6171" max="6171" width="3.625" style="12" customWidth="1"/>
    <col min="6172" max="6172" width="2.125" style="12" customWidth="1"/>
    <col min="6173" max="6173" width="3.625" style="12" customWidth="1"/>
    <col min="6174" max="6174" width="2.125" style="12" customWidth="1"/>
    <col min="6175" max="6175" width="3.625" style="12" customWidth="1"/>
    <col min="6176" max="6176" width="8.25" style="12" customWidth="1"/>
    <col min="6177" max="6177" width="3.875" style="12" customWidth="1"/>
    <col min="6178" max="6178" width="4.625" style="12" customWidth="1"/>
    <col min="6179" max="6179" width="8.25" style="12" customWidth="1"/>
    <col min="6180" max="6400" width="9" style="12"/>
    <col min="6401" max="6401" width="4.125" style="12" customWidth="1"/>
    <col min="6402" max="6402" width="18.375" style="12" customWidth="1"/>
    <col min="6403" max="6417" width="3.125" style="12" customWidth="1"/>
    <col min="6418" max="6422" width="2.625" style="12" customWidth="1"/>
    <col min="6423" max="6423" width="6.625" style="12" customWidth="1"/>
    <col min="6424" max="6425" width="3.625" style="12" customWidth="1"/>
    <col min="6426" max="6426" width="6.625" style="12" customWidth="1"/>
    <col min="6427" max="6427" width="3.625" style="12" customWidth="1"/>
    <col min="6428" max="6428" width="2.125" style="12" customWidth="1"/>
    <col min="6429" max="6429" width="3.625" style="12" customWidth="1"/>
    <col min="6430" max="6430" width="2.125" style="12" customWidth="1"/>
    <col min="6431" max="6431" width="3.625" style="12" customWidth="1"/>
    <col min="6432" max="6432" width="8.25" style="12" customWidth="1"/>
    <col min="6433" max="6433" width="3.875" style="12" customWidth="1"/>
    <col min="6434" max="6434" width="4.625" style="12" customWidth="1"/>
    <col min="6435" max="6435" width="8.25" style="12" customWidth="1"/>
    <col min="6436" max="6656" width="9" style="12"/>
    <col min="6657" max="6657" width="4.125" style="12" customWidth="1"/>
    <col min="6658" max="6658" width="18.375" style="12" customWidth="1"/>
    <col min="6659" max="6673" width="3.125" style="12" customWidth="1"/>
    <col min="6674" max="6678" width="2.625" style="12" customWidth="1"/>
    <col min="6679" max="6679" width="6.625" style="12" customWidth="1"/>
    <col min="6680" max="6681" width="3.625" style="12" customWidth="1"/>
    <col min="6682" max="6682" width="6.625" style="12" customWidth="1"/>
    <col min="6683" max="6683" width="3.625" style="12" customWidth="1"/>
    <col min="6684" max="6684" width="2.125" style="12" customWidth="1"/>
    <col min="6685" max="6685" width="3.625" style="12" customWidth="1"/>
    <col min="6686" max="6686" width="2.125" style="12" customWidth="1"/>
    <col min="6687" max="6687" width="3.625" style="12" customWidth="1"/>
    <col min="6688" max="6688" width="8.25" style="12" customWidth="1"/>
    <col min="6689" max="6689" width="3.875" style="12" customWidth="1"/>
    <col min="6690" max="6690" width="4.625" style="12" customWidth="1"/>
    <col min="6691" max="6691" width="8.25" style="12" customWidth="1"/>
    <col min="6692" max="6912" width="9" style="12"/>
    <col min="6913" max="6913" width="4.125" style="12" customWidth="1"/>
    <col min="6914" max="6914" width="18.375" style="12" customWidth="1"/>
    <col min="6915" max="6929" width="3.125" style="12" customWidth="1"/>
    <col min="6930" max="6934" width="2.625" style="12" customWidth="1"/>
    <col min="6935" max="6935" width="6.625" style="12" customWidth="1"/>
    <col min="6936" max="6937" width="3.625" style="12" customWidth="1"/>
    <col min="6938" max="6938" width="6.625" style="12" customWidth="1"/>
    <col min="6939" max="6939" width="3.625" style="12" customWidth="1"/>
    <col min="6940" max="6940" width="2.125" style="12" customWidth="1"/>
    <col min="6941" max="6941" width="3.625" style="12" customWidth="1"/>
    <col min="6942" max="6942" width="2.125" style="12" customWidth="1"/>
    <col min="6943" max="6943" width="3.625" style="12" customWidth="1"/>
    <col min="6944" max="6944" width="8.25" style="12" customWidth="1"/>
    <col min="6945" max="6945" width="3.875" style="12" customWidth="1"/>
    <col min="6946" max="6946" width="4.625" style="12" customWidth="1"/>
    <col min="6947" max="6947" width="8.25" style="12" customWidth="1"/>
    <col min="6948" max="7168" width="9" style="12"/>
    <col min="7169" max="7169" width="4.125" style="12" customWidth="1"/>
    <col min="7170" max="7170" width="18.375" style="12" customWidth="1"/>
    <col min="7171" max="7185" width="3.125" style="12" customWidth="1"/>
    <col min="7186" max="7190" width="2.625" style="12" customWidth="1"/>
    <col min="7191" max="7191" width="6.625" style="12" customWidth="1"/>
    <col min="7192" max="7193" width="3.625" style="12" customWidth="1"/>
    <col min="7194" max="7194" width="6.625" style="12" customWidth="1"/>
    <col min="7195" max="7195" width="3.625" style="12" customWidth="1"/>
    <col min="7196" max="7196" width="2.125" style="12" customWidth="1"/>
    <col min="7197" max="7197" width="3.625" style="12" customWidth="1"/>
    <col min="7198" max="7198" width="2.125" style="12" customWidth="1"/>
    <col min="7199" max="7199" width="3.625" style="12" customWidth="1"/>
    <col min="7200" max="7200" width="8.25" style="12" customWidth="1"/>
    <col min="7201" max="7201" width="3.875" style="12" customWidth="1"/>
    <col min="7202" max="7202" width="4.625" style="12" customWidth="1"/>
    <col min="7203" max="7203" width="8.25" style="12" customWidth="1"/>
    <col min="7204" max="7424" width="9" style="12"/>
    <col min="7425" max="7425" width="4.125" style="12" customWidth="1"/>
    <col min="7426" max="7426" width="18.375" style="12" customWidth="1"/>
    <col min="7427" max="7441" width="3.125" style="12" customWidth="1"/>
    <col min="7442" max="7446" width="2.625" style="12" customWidth="1"/>
    <col min="7447" max="7447" width="6.625" style="12" customWidth="1"/>
    <col min="7448" max="7449" width="3.625" style="12" customWidth="1"/>
    <col min="7450" max="7450" width="6.625" style="12" customWidth="1"/>
    <col min="7451" max="7451" width="3.625" style="12" customWidth="1"/>
    <col min="7452" max="7452" width="2.125" style="12" customWidth="1"/>
    <col min="7453" max="7453" width="3.625" style="12" customWidth="1"/>
    <col min="7454" max="7454" width="2.125" style="12" customWidth="1"/>
    <col min="7455" max="7455" width="3.625" style="12" customWidth="1"/>
    <col min="7456" max="7456" width="8.25" style="12" customWidth="1"/>
    <col min="7457" max="7457" width="3.875" style="12" customWidth="1"/>
    <col min="7458" max="7458" width="4.625" style="12" customWidth="1"/>
    <col min="7459" max="7459" width="8.25" style="12" customWidth="1"/>
    <col min="7460" max="7680" width="9" style="12"/>
    <col min="7681" max="7681" width="4.125" style="12" customWidth="1"/>
    <col min="7682" max="7682" width="18.375" style="12" customWidth="1"/>
    <col min="7683" max="7697" width="3.125" style="12" customWidth="1"/>
    <col min="7698" max="7702" width="2.625" style="12" customWidth="1"/>
    <col min="7703" max="7703" width="6.625" style="12" customWidth="1"/>
    <col min="7704" max="7705" width="3.625" style="12" customWidth="1"/>
    <col min="7706" max="7706" width="6.625" style="12" customWidth="1"/>
    <col min="7707" max="7707" width="3.625" style="12" customWidth="1"/>
    <col min="7708" max="7708" width="2.125" style="12" customWidth="1"/>
    <col min="7709" max="7709" width="3.625" style="12" customWidth="1"/>
    <col min="7710" max="7710" width="2.125" style="12" customWidth="1"/>
    <col min="7711" max="7711" width="3.625" style="12" customWidth="1"/>
    <col min="7712" max="7712" width="8.25" style="12" customWidth="1"/>
    <col min="7713" max="7713" width="3.875" style="12" customWidth="1"/>
    <col min="7714" max="7714" width="4.625" style="12" customWidth="1"/>
    <col min="7715" max="7715" width="8.25" style="12" customWidth="1"/>
    <col min="7716" max="7936" width="9" style="12"/>
    <col min="7937" max="7937" width="4.125" style="12" customWidth="1"/>
    <col min="7938" max="7938" width="18.375" style="12" customWidth="1"/>
    <col min="7939" max="7953" width="3.125" style="12" customWidth="1"/>
    <col min="7954" max="7958" width="2.625" style="12" customWidth="1"/>
    <col min="7959" max="7959" width="6.625" style="12" customWidth="1"/>
    <col min="7960" max="7961" width="3.625" style="12" customWidth="1"/>
    <col min="7962" max="7962" width="6.625" style="12" customWidth="1"/>
    <col min="7963" max="7963" width="3.625" style="12" customWidth="1"/>
    <col min="7964" max="7964" width="2.125" style="12" customWidth="1"/>
    <col min="7965" max="7965" width="3.625" style="12" customWidth="1"/>
    <col min="7966" max="7966" width="2.125" style="12" customWidth="1"/>
    <col min="7967" max="7967" width="3.625" style="12" customWidth="1"/>
    <col min="7968" max="7968" width="8.25" style="12" customWidth="1"/>
    <col min="7969" max="7969" width="3.875" style="12" customWidth="1"/>
    <col min="7970" max="7970" width="4.625" style="12" customWidth="1"/>
    <col min="7971" max="7971" width="8.25" style="12" customWidth="1"/>
    <col min="7972" max="8192" width="9" style="12"/>
    <col min="8193" max="8193" width="4.125" style="12" customWidth="1"/>
    <col min="8194" max="8194" width="18.375" style="12" customWidth="1"/>
    <col min="8195" max="8209" width="3.125" style="12" customWidth="1"/>
    <col min="8210" max="8214" width="2.625" style="12" customWidth="1"/>
    <col min="8215" max="8215" width="6.625" style="12" customWidth="1"/>
    <col min="8216" max="8217" width="3.625" style="12" customWidth="1"/>
    <col min="8218" max="8218" width="6.625" style="12" customWidth="1"/>
    <col min="8219" max="8219" width="3.625" style="12" customWidth="1"/>
    <col min="8220" max="8220" width="2.125" style="12" customWidth="1"/>
    <col min="8221" max="8221" width="3.625" style="12" customWidth="1"/>
    <col min="8222" max="8222" width="2.125" style="12" customWidth="1"/>
    <col min="8223" max="8223" width="3.625" style="12" customWidth="1"/>
    <col min="8224" max="8224" width="8.25" style="12" customWidth="1"/>
    <col min="8225" max="8225" width="3.875" style="12" customWidth="1"/>
    <col min="8226" max="8226" width="4.625" style="12" customWidth="1"/>
    <col min="8227" max="8227" width="8.25" style="12" customWidth="1"/>
    <col min="8228" max="8448" width="9" style="12"/>
    <col min="8449" max="8449" width="4.125" style="12" customWidth="1"/>
    <col min="8450" max="8450" width="18.375" style="12" customWidth="1"/>
    <col min="8451" max="8465" width="3.125" style="12" customWidth="1"/>
    <col min="8466" max="8470" width="2.625" style="12" customWidth="1"/>
    <col min="8471" max="8471" width="6.625" style="12" customWidth="1"/>
    <col min="8472" max="8473" width="3.625" style="12" customWidth="1"/>
    <col min="8474" max="8474" width="6.625" style="12" customWidth="1"/>
    <col min="8475" max="8475" width="3.625" style="12" customWidth="1"/>
    <col min="8476" max="8476" width="2.125" style="12" customWidth="1"/>
    <col min="8477" max="8477" width="3.625" style="12" customWidth="1"/>
    <col min="8478" max="8478" width="2.125" style="12" customWidth="1"/>
    <col min="8479" max="8479" width="3.625" style="12" customWidth="1"/>
    <col min="8480" max="8480" width="8.25" style="12" customWidth="1"/>
    <col min="8481" max="8481" width="3.875" style="12" customWidth="1"/>
    <col min="8482" max="8482" width="4.625" style="12" customWidth="1"/>
    <col min="8483" max="8483" width="8.25" style="12" customWidth="1"/>
    <col min="8484" max="8704" width="9" style="12"/>
    <col min="8705" max="8705" width="4.125" style="12" customWidth="1"/>
    <col min="8706" max="8706" width="18.375" style="12" customWidth="1"/>
    <col min="8707" max="8721" width="3.125" style="12" customWidth="1"/>
    <col min="8722" max="8726" width="2.625" style="12" customWidth="1"/>
    <col min="8727" max="8727" width="6.625" style="12" customWidth="1"/>
    <col min="8728" max="8729" width="3.625" style="12" customWidth="1"/>
    <col min="8730" max="8730" width="6.625" style="12" customWidth="1"/>
    <col min="8731" max="8731" width="3.625" style="12" customWidth="1"/>
    <col min="8732" max="8732" width="2.125" style="12" customWidth="1"/>
    <col min="8733" max="8733" width="3.625" style="12" customWidth="1"/>
    <col min="8734" max="8734" width="2.125" style="12" customWidth="1"/>
    <col min="8735" max="8735" width="3.625" style="12" customWidth="1"/>
    <col min="8736" max="8736" width="8.25" style="12" customWidth="1"/>
    <col min="8737" max="8737" width="3.875" style="12" customWidth="1"/>
    <col min="8738" max="8738" width="4.625" style="12" customWidth="1"/>
    <col min="8739" max="8739" width="8.25" style="12" customWidth="1"/>
    <col min="8740" max="8960" width="9" style="12"/>
    <col min="8961" max="8961" width="4.125" style="12" customWidth="1"/>
    <col min="8962" max="8962" width="18.375" style="12" customWidth="1"/>
    <col min="8963" max="8977" width="3.125" style="12" customWidth="1"/>
    <col min="8978" max="8982" width="2.625" style="12" customWidth="1"/>
    <col min="8983" max="8983" width="6.625" style="12" customWidth="1"/>
    <col min="8984" max="8985" width="3.625" style="12" customWidth="1"/>
    <col min="8986" max="8986" width="6.625" style="12" customWidth="1"/>
    <col min="8987" max="8987" width="3.625" style="12" customWidth="1"/>
    <col min="8988" max="8988" width="2.125" style="12" customWidth="1"/>
    <col min="8989" max="8989" width="3.625" style="12" customWidth="1"/>
    <col min="8990" max="8990" width="2.125" style="12" customWidth="1"/>
    <col min="8991" max="8991" width="3.625" style="12" customWidth="1"/>
    <col min="8992" max="8992" width="8.25" style="12" customWidth="1"/>
    <col min="8993" max="8993" width="3.875" style="12" customWidth="1"/>
    <col min="8994" max="8994" width="4.625" style="12" customWidth="1"/>
    <col min="8995" max="8995" width="8.25" style="12" customWidth="1"/>
    <col min="8996" max="9216" width="9" style="12"/>
    <col min="9217" max="9217" width="4.125" style="12" customWidth="1"/>
    <col min="9218" max="9218" width="18.375" style="12" customWidth="1"/>
    <col min="9219" max="9233" width="3.125" style="12" customWidth="1"/>
    <col min="9234" max="9238" width="2.625" style="12" customWidth="1"/>
    <col min="9239" max="9239" width="6.625" style="12" customWidth="1"/>
    <col min="9240" max="9241" width="3.625" style="12" customWidth="1"/>
    <col min="9242" max="9242" width="6.625" style="12" customWidth="1"/>
    <col min="9243" max="9243" width="3.625" style="12" customWidth="1"/>
    <col min="9244" max="9244" width="2.125" style="12" customWidth="1"/>
    <col min="9245" max="9245" width="3.625" style="12" customWidth="1"/>
    <col min="9246" max="9246" width="2.125" style="12" customWidth="1"/>
    <col min="9247" max="9247" width="3.625" style="12" customWidth="1"/>
    <col min="9248" max="9248" width="8.25" style="12" customWidth="1"/>
    <col min="9249" max="9249" width="3.875" style="12" customWidth="1"/>
    <col min="9250" max="9250" width="4.625" style="12" customWidth="1"/>
    <col min="9251" max="9251" width="8.25" style="12" customWidth="1"/>
    <col min="9252" max="9472" width="9" style="12"/>
    <col min="9473" max="9473" width="4.125" style="12" customWidth="1"/>
    <col min="9474" max="9474" width="18.375" style="12" customWidth="1"/>
    <col min="9475" max="9489" width="3.125" style="12" customWidth="1"/>
    <col min="9490" max="9494" width="2.625" style="12" customWidth="1"/>
    <col min="9495" max="9495" width="6.625" style="12" customWidth="1"/>
    <col min="9496" max="9497" width="3.625" style="12" customWidth="1"/>
    <col min="9498" max="9498" width="6.625" style="12" customWidth="1"/>
    <col min="9499" max="9499" width="3.625" style="12" customWidth="1"/>
    <col min="9500" max="9500" width="2.125" style="12" customWidth="1"/>
    <col min="9501" max="9501" width="3.625" style="12" customWidth="1"/>
    <col min="9502" max="9502" width="2.125" style="12" customWidth="1"/>
    <col min="9503" max="9503" width="3.625" style="12" customWidth="1"/>
    <col min="9504" max="9504" width="8.25" style="12" customWidth="1"/>
    <col min="9505" max="9505" width="3.875" style="12" customWidth="1"/>
    <col min="9506" max="9506" width="4.625" style="12" customWidth="1"/>
    <col min="9507" max="9507" width="8.25" style="12" customWidth="1"/>
    <col min="9508" max="9728" width="9" style="12"/>
    <col min="9729" max="9729" width="4.125" style="12" customWidth="1"/>
    <col min="9730" max="9730" width="18.375" style="12" customWidth="1"/>
    <col min="9731" max="9745" width="3.125" style="12" customWidth="1"/>
    <col min="9746" max="9750" width="2.625" style="12" customWidth="1"/>
    <col min="9751" max="9751" width="6.625" style="12" customWidth="1"/>
    <col min="9752" max="9753" width="3.625" style="12" customWidth="1"/>
    <col min="9754" max="9754" width="6.625" style="12" customWidth="1"/>
    <col min="9755" max="9755" width="3.625" style="12" customWidth="1"/>
    <col min="9756" max="9756" width="2.125" style="12" customWidth="1"/>
    <col min="9757" max="9757" width="3.625" style="12" customWidth="1"/>
    <col min="9758" max="9758" width="2.125" style="12" customWidth="1"/>
    <col min="9759" max="9759" width="3.625" style="12" customWidth="1"/>
    <col min="9760" max="9760" width="8.25" style="12" customWidth="1"/>
    <col min="9761" max="9761" width="3.875" style="12" customWidth="1"/>
    <col min="9762" max="9762" width="4.625" style="12" customWidth="1"/>
    <col min="9763" max="9763" width="8.25" style="12" customWidth="1"/>
    <col min="9764" max="9984" width="9" style="12"/>
    <col min="9985" max="9985" width="4.125" style="12" customWidth="1"/>
    <col min="9986" max="9986" width="18.375" style="12" customWidth="1"/>
    <col min="9987" max="10001" width="3.125" style="12" customWidth="1"/>
    <col min="10002" max="10006" width="2.625" style="12" customWidth="1"/>
    <col min="10007" max="10007" width="6.625" style="12" customWidth="1"/>
    <col min="10008" max="10009" width="3.625" style="12" customWidth="1"/>
    <col min="10010" max="10010" width="6.625" style="12" customWidth="1"/>
    <col min="10011" max="10011" width="3.625" style="12" customWidth="1"/>
    <col min="10012" max="10012" width="2.125" style="12" customWidth="1"/>
    <col min="10013" max="10013" width="3.625" style="12" customWidth="1"/>
    <col min="10014" max="10014" width="2.125" style="12" customWidth="1"/>
    <col min="10015" max="10015" width="3.625" style="12" customWidth="1"/>
    <col min="10016" max="10016" width="8.25" style="12" customWidth="1"/>
    <col min="10017" max="10017" width="3.875" style="12" customWidth="1"/>
    <col min="10018" max="10018" width="4.625" style="12" customWidth="1"/>
    <col min="10019" max="10019" width="8.25" style="12" customWidth="1"/>
    <col min="10020" max="10240" width="9" style="12"/>
    <col min="10241" max="10241" width="4.125" style="12" customWidth="1"/>
    <col min="10242" max="10242" width="18.375" style="12" customWidth="1"/>
    <col min="10243" max="10257" width="3.125" style="12" customWidth="1"/>
    <col min="10258" max="10262" width="2.625" style="12" customWidth="1"/>
    <col min="10263" max="10263" width="6.625" style="12" customWidth="1"/>
    <col min="10264" max="10265" width="3.625" style="12" customWidth="1"/>
    <col min="10266" max="10266" width="6.625" style="12" customWidth="1"/>
    <col min="10267" max="10267" width="3.625" style="12" customWidth="1"/>
    <col min="10268" max="10268" width="2.125" style="12" customWidth="1"/>
    <col min="10269" max="10269" width="3.625" style="12" customWidth="1"/>
    <col min="10270" max="10270" width="2.125" style="12" customWidth="1"/>
    <col min="10271" max="10271" width="3.625" style="12" customWidth="1"/>
    <col min="10272" max="10272" width="8.25" style="12" customWidth="1"/>
    <col min="10273" max="10273" width="3.875" style="12" customWidth="1"/>
    <col min="10274" max="10274" width="4.625" style="12" customWidth="1"/>
    <col min="10275" max="10275" width="8.25" style="12" customWidth="1"/>
    <col min="10276" max="10496" width="9" style="12"/>
    <col min="10497" max="10497" width="4.125" style="12" customWidth="1"/>
    <col min="10498" max="10498" width="18.375" style="12" customWidth="1"/>
    <col min="10499" max="10513" width="3.125" style="12" customWidth="1"/>
    <col min="10514" max="10518" width="2.625" style="12" customWidth="1"/>
    <col min="10519" max="10519" width="6.625" style="12" customWidth="1"/>
    <col min="10520" max="10521" width="3.625" style="12" customWidth="1"/>
    <col min="10522" max="10522" width="6.625" style="12" customWidth="1"/>
    <col min="10523" max="10523" width="3.625" style="12" customWidth="1"/>
    <col min="10524" max="10524" width="2.125" style="12" customWidth="1"/>
    <col min="10525" max="10525" width="3.625" style="12" customWidth="1"/>
    <col min="10526" max="10526" width="2.125" style="12" customWidth="1"/>
    <col min="10527" max="10527" width="3.625" style="12" customWidth="1"/>
    <col min="10528" max="10528" width="8.25" style="12" customWidth="1"/>
    <col min="10529" max="10529" width="3.875" style="12" customWidth="1"/>
    <col min="10530" max="10530" width="4.625" style="12" customWidth="1"/>
    <col min="10531" max="10531" width="8.25" style="12" customWidth="1"/>
    <col min="10532" max="10752" width="9" style="12"/>
    <col min="10753" max="10753" width="4.125" style="12" customWidth="1"/>
    <col min="10754" max="10754" width="18.375" style="12" customWidth="1"/>
    <col min="10755" max="10769" width="3.125" style="12" customWidth="1"/>
    <col min="10770" max="10774" width="2.625" style="12" customWidth="1"/>
    <col min="10775" max="10775" width="6.625" style="12" customWidth="1"/>
    <col min="10776" max="10777" width="3.625" style="12" customWidth="1"/>
    <col min="10778" max="10778" width="6.625" style="12" customWidth="1"/>
    <col min="10779" max="10779" width="3.625" style="12" customWidth="1"/>
    <col min="10780" max="10780" width="2.125" style="12" customWidth="1"/>
    <col min="10781" max="10781" width="3.625" style="12" customWidth="1"/>
    <col min="10782" max="10782" width="2.125" style="12" customWidth="1"/>
    <col min="10783" max="10783" width="3.625" style="12" customWidth="1"/>
    <col min="10784" max="10784" width="8.25" style="12" customWidth="1"/>
    <col min="10785" max="10785" width="3.875" style="12" customWidth="1"/>
    <col min="10786" max="10786" width="4.625" style="12" customWidth="1"/>
    <col min="10787" max="10787" width="8.25" style="12" customWidth="1"/>
    <col min="10788" max="11008" width="9" style="12"/>
    <col min="11009" max="11009" width="4.125" style="12" customWidth="1"/>
    <col min="11010" max="11010" width="18.375" style="12" customWidth="1"/>
    <col min="11011" max="11025" width="3.125" style="12" customWidth="1"/>
    <col min="11026" max="11030" width="2.625" style="12" customWidth="1"/>
    <col min="11031" max="11031" width="6.625" style="12" customWidth="1"/>
    <col min="11032" max="11033" width="3.625" style="12" customWidth="1"/>
    <col min="11034" max="11034" width="6.625" style="12" customWidth="1"/>
    <col min="11035" max="11035" width="3.625" style="12" customWidth="1"/>
    <col min="11036" max="11036" width="2.125" style="12" customWidth="1"/>
    <col min="11037" max="11037" width="3.625" style="12" customWidth="1"/>
    <col min="11038" max="11038" width="2.125" style="12" customWidth="1"/>
    <col min="11039" max="11039" width="3.625" style="12" customWidth="1"/>
    <col min="11040" max="11040" width="8.25" style="12" customWidth="1"/>
    <col min="11041" max="11041" width="3.875" style="12" customWidth="1"/>
    <col min="11042" max="11042" width="4.625" style="12" customWidth="1"/>
    <col min="11043" max="11043" width="8.25" style="12" customWidth="1"/>
    <col min="11044" max="11264" width="9" style="12"/>
    <col min="11265" max="11265" width="4.125" style="12" customWidth="1"/>
    <col min="11266" max="11266" width="18.375" style="12" customWidth="1"/>
    <col min="11267" max="11281" width="3.125" style="12" customWidth="1"/>
    <col min="11282" max="11286" width="2.625" style="12" customWidth="1"/>
    <col min="11287" max="11287" width="6.625" style="12" customWidth="1"/>
    <col min="11288" max="11289" width="3.625" style="12" customWidth="1"/>
    <col min="11290" max="11290" width="6.625" style="12" customWidth="1"/>
    <col min="11291" max="11291" width="3.625" style="12" customWidth="1"/>
    <col min="11292" max="11292" width="2.125" style="12" customWidth="1"/>
    <col min="11293" max="11293" width="3.625" style="12" customWidth="1"/>
    <col min="11294" max="11294" width="2.125" style="12" customWidth="1"/>
    <col min="11295" max="11295" width="3.625" style="12" customWidth="1"/>
    <col min="11296" max="11296" width="8.25" style="12" customWidth="1"/>
    <col min="11297" max="11297" width="3.875" style="12" customWidth="1"/>
    <col min="11298" max="11298" width="4.625" style="12" customWidth="1"/>
    <col min="11299" max="11299" width="8.25" style="12" customWidth="1"/>
    <col min="11300" max="11520" width="9" style="12"/>
    <col min="11521" max="11521" width="4.125" style="12" customWidth="1"/>
    <col min="11522" max="11522" width="18.375" style="12" customWidth="1"/>
    <col min="11523" max="11537" width="3.125" style="12" customWidth="1"/>
    <col min="11538" max="11542" width="2.625" style="12" customWidth="1"/>
    <col min="11543" max="11543" width="6.625" style="12" customWidth="1"/>
    <col min="11544" max="11545" width="3.625" style="12" customWidth="1"/>
    <col min="11546" max="11546" width="6.625" style="12" customWidth="1"/>
    <col min="11547" max="11547" width="3.625" style="12" customWidth="1"/>
    <col min="11548" max="11548" width="2.125" style="12" customWidth="1"/>
    <col min="11549" max="11549" width="3.625" style="12" customWidth="1"/>
    <col min="11550" max="11550" width="2.125" style="12" customWidth="1"/>
    <col min="11551" max="11551" width="3.625" style="12" customWidth="1"/>
    <col min="11552" max="11552" width="8.25" style="12" customWidth="1"/>
    <col min="11553" max="11553" width="3.875" style="12" customWidth="1"/>
    <col min="11554" max="11554" width="4.625" style="12" customWidth="1"/>
    <col min="11555" max="11555" width="8.25" style="12" customWidth="1"/>
    <col min="11556" max="11776" width="9" style="12"/>
    <col min="11777" max="11777" width="4.125" style="12" customWidth="1"/>
    <col min="11778" max="11778" width="18.375" style="12" customWidth="1"/>
    <col min="11779" max="11793" width="3.125" style="12" customWidth="1"/>
    <col min="11794" max="11798" width="2.625" style="12" customWidth="1"/>
    <col min="11799" max="11799" width="6.625" style="12" customWidth="1"/>
    <col min="11800" max="11801" width="3.625" style="12" customWidth="1"/>
    <col min="11802" max="11802" width="6.625" style="12" customWidth="1"/>
    <col min="11803" max="11803" width="3.625" style="12" customWidth="1"/>
    <col min="11804" max="11804" width="2.125" style="12" customWidth="1"/>
    <col min="11805" max="11805" width="3.625" style="12" customWidth="1"/>
    <col min="11806" max="11806" width="2.125" style="12" customWidth="1"/>
    <col min="11807" max="11807" width="3.625" style="12" customWidth="1"/>
    <col min="11808" max="11808" width="8.25" style="12" customWidth="1"/>
    <col min="11809" max="11809" width="3.875" style="12" customWidth="1"/>
    <col min="11810" max="11810" width="4.625" style="12" customWidth="1"/>
    <col min="11811" max="11811" width="8.25" style="12" customWidth="1"/>
    <col min="11812" max="12032" width="9" style="12"/>
    <col min="12033" max="12033" width="4.125" style="12" customWidth="1"/>
    <col min="12034" max="12034" width="18.375" style="12" customWidth="1"/>
    <col min="12035" max="12049" width="3.125" style="12" customWidth="1"/>
    <col min="12050" max="12054" width="2.625" style="12" customWidth="1"/>
    <col min="12055" max="12055" width="6.625" style="12" customWidth="1"/>
    <col min="12056" max="12057" width="3.625" style="12" customWidth="1"/>
    <col min="12058" max="12058" width="6.625" style="12" customWidth="1"/>
    <col min="12059" max="12059" width="3.625" style="12" customWidth="1"/>
    <col min="12060" max="12060" width="2.125" style="12" customWidth="1"/>
    <col min="12061" max="12061" width="3.625" style="12" customWidth="1"/>
    <col min="12062" max="12062" width="2.125" style="12" customWidth="1"/>
    <col min="12063" max="12063" width="3.625" style="12" customWidth="1"/>
    <col min="12064" max="12064" width="8.25" style="12" customWidth="1"/>
    <col min="12065" max="12065" width="3.875" style="12" customWidth="1"/>
    <col min="12066" max="12066" width="4.625" style="12" customWidth="1"/>
    <col min="12067" max="12067" width="8.25" style="12" customWidth="1"/>
    <col min="12068" max="12288" width="9" style="12"/>
    <col min="12289" max="12289" width="4.125" style="12" customWidth="1"/>
    <col min="12290" max="12290" width="18.375" style="12" customWidth="1"/>
    <col min="12291" max="12305" width="3.125" style="12" customWidth="1"/>
    <col min="12306" max="12310" width="2.625" style="12" customWidth="1"/>
    <col min="12311" max="12311" width="6.625" style="12" customWidth="1"/>
    <col min="12312" max="12313" width="3.625" style="12" customWidth="1"/>
    <col min="12314" max="12314" width="6.625" style="12" customWidth="1"/>
    <col min="12315" max="12315" width="3.625" style="12" customWidth="1"/>
    <col min="12316" max="12316" width="2.125" style="12" customWidth="1"/>
    <col min="12317" max="12317" width="3.625" style="12" customWidth="1"/>
    <col min="12318" max="12318" width="2.125" style="12" customWidth="1"/>
    <col min="12319" max="12319" width="3.625" style="12" customWidth="1"/>
    <col min="12320" max="12320" width="8.25" style="12" customWidth="1"/>
    <col min="12321" max="12321" width="3.875" style="12" customWidth="1"/>
    <col min="12322" max="12322" width="4.625" style="12" customWidth="1"/>
    <col min="12323" max="12323" width="8.25" style="12" customWidth="1"/>
    <col min="12324" max="12544" width="9" style="12"/>
    <col min="12545" max="12545" width="4.125" style="12" customWidth="1"/>
    <col min="12546" max="12546" width="18.375" style="12" customWidth="1"/>
    <col min="12547" max="12561" width="3.125" style="12" customWidth="1"/>
    <col min="12562" max="12566" width="2.625" style="12" customWidth="1"/>
    <col min="12567" max="12567" width="6.625" style="12" customWidth="1"/>
    <col min="12568" max="12569" width="3.625" style="12" customWidth="1"/>
    <col min="12570" max="12570" width="6.625" style="12" customWidth="1"/>
    <col min="12571" max="12571" width="3.625" style="12" customWidth="1"/>
    <col min="12572" max="12572" width="2.125" style="12" customWidth="1"/>
    <col min="12573" max="12573" width="3.625" style="12" customWidth="1"/>
    <col min="12574" max="12574" width="2.125" style="12" customWidth="1"/>
    <col min="12575" max="12575" width="3.625" style="12" customWidth="1"/>
    <col min="12576" max="12576" width="8.25" style="12" customWidth="1"/>
    <col min="12577" max="12577" width="3.875" style="12" customWidth="1"/>
    <col min="12578" max="12578" width="4.625" style="12" customWidth="1"/>
    <col min="12579" max="12579" width="8.25" style="12" customWidth="1"/>
    <col min="12580" max="12800" width="9" style="12"/>
    <col min="12801" max="12801" width="4.125" style="12" customWidth="1"/>
    <col min="12802" max="12802" width="18.375" style="12" customWidth="1"/>
    <col min="12803" max="12817" width="3.125" style="12" customWidth="1"/>
    <col min="12818" max="12822" width="2.625" style="12" customWidth="1"/>
    <col min="12823" max="12823" width="6.625" style="12" customWidth="1"/>
    <col min="12824" max="12825" width="3.625" style="12" customWidth="1"/>
    <col min="12826" max="12826" width="6.625" style="12" customWidth="1"/>
    <col min="12827" max="12827" width="3.625" style="12" customWidth="1"/>
    <col min="12828" max="12828" width="2.125" style="12" customWidth="1"/>
    <col min="12829" max="12829" width="3.625" style="12" customWidth="1"/>
    <col min="12830" max="12830" width="2.125" style="12" customWidth="1"/>
    <col min="12831" max="12831" width="3.625" style="12" customWidth="1"/>
    <col min="12832" max="12832" width="8.25" style="12" customWidth="1"/>
    <col min="12833" max="12833" width="3.875" style="12" customWidth="1"/>
    <col min="12834" max="12834" width="4.625" style="12" customWidth="1"/>
    <col min="12835" max="12835" width="8.25" style="12" customWidth="1"/>
    <col min="12836" max="13056" width="9" style="12"/>
    <col min="13057" max="13057" width="4.125" style="12" customWidth="1"/>
    <col min="13058" max="13058" width="18.375" style="12" customWidth="1"/>
    <col min="13059" max="13073" width="3.125" style="12" customWidth="1"/>
    <col min="13074" max="13078" width="2.625" style="12" customWidth="1"/>
    <col min="13079" max="13079" width="6.625" style="12" customWidth="1"/>
    <col min="13080" max="13081" width="3.625" style="12" customWidth="1"/>
    <col min="13082" max="13082" width="6.625" style="12" customWidth="1"/>
    <col min="13083" max="13083" width="3.625" style="12" customWidth="1"/>
    <col min="13084" max="13084" width="2.125" style="12" customWidth="1"/>
    <col min="13085" max="13085" width="3.625" style="12" customWidth="1"/>
    <col min="13086" max="13086" width="2.125" style="12" customWidth="1"/>
    <col min="13087" max="13087" width="3.625" style="12" customWidth="1"/>
    <col min="13088" max="13088" width="8.25" style="12" customWidth="1"/>
    <col min="13089" max="13089" width="3.875" style="12" customWidth="1"/>
    <col min="13090" max="13090" width="4.625" style="12" customWidth="1"/>
    <col min="13091" max="13091" width="8.25" style="12" customWidth="1"/>
    <col min="13092" max="13312" width="9" style="12"/>
    <col min="13313" max="13313" width="4.125" style="12" customWidth="1"/>
    <col min="13314" max="13314" width="18.375" style="12" customWidth="1"/>
    <col min="13315" max="13329" width="3.125" style="12" customWidth="1"/>
    <col min="13330" max="13334" width="2.625" style="12" customWidth="1"/>
    <col min="13335" max="13335" width="6.625" style="12" customWidth="1"/>
    <col min="13336" max="13337" width="3.625" style="12" customWidth="1"/>
    <col min="13338" max="13338" width="6.625" style="12" customWidth="1"/>
    <col min="13339" max="13339" width="3.625" style="12" customWidth="1"/>
    <col min="13340" max="13340" width="2.125" style="12" customWidth="1"/>
    <col min="13341" max="13341" width="3.625" style="12" customWidth="1"/>
    <col min="13342" max="13342" width="2.125" style="12" customWidth="1"/>
    <col min="13343" max="13343" width="3.625" style="12" customWidth="1"/>
    <col min="13344" max="13344" width="8.25" style="12" customWidth="1"/>
    <col min="13345" max="13345" width="3.875" style="12" customWidth="1"/>
    <col min="13346" max="13346" width="4.625" style="12" customWidth="1"/>
    <col min="13347" max="13347" width="8.25" style="12" customWidth="1"/>
    <col min="13348" max="13568" width="9" style="12"/>
    <col min="13569" max="13569" width="4.125" style="12" customWidth="1"/>
    <col min="13570" max="13570" width="18.375" style="12" customWidth="1"/>
    <col min="13571" max="13585" width="3.125" style="12" customWidth="1"/>
    <col min="13586" max="13590" width="2.625" style="12" customWidth="1"/>
    <col min="13591" max="13591" width="6.625" style="12" customWidth="1"/>
    <col min="13592" max="13593" width="3.625" style="12" customWidth="1"/>
    <col min="13594" max="13594" width="6.625" style="12" customWidth="1"/>
    <col min="13595" max="13595" width="3.625" style="12" customWidth="1"/>
    <col min="13596" max="13596" width="2.125" style="12" customWidth="1"/>
    <col min="13597" max="13597" width="3.625" style="12" customWidth="1"/>
    <col min="13598" max="13598" width="2.125" style="12" customWidth="1"/>
    <col min="13599" max="13599" width="3.625" style="12" customWidth="1"/>
    <col min="13600" max="13600" width="8.25" style="12" customWidth="1"/>
    <col min="13601" max="13601" width="3.875" style="12" customWidth="1"/>
    <col min="13602" max="13602" width="4.625" style="12" customWidth="1"/>
    <col min="13603" max="13603" width="8.25" style="12" customWidth="1"/>
    <col min="13604" max="13824" width="9" style="12"/>
    <col min="13825" max="13825" width="4.125" style="12" customWidth="1"/>
    <col min="13826" max="13826" width="18.375" style="12" customWidth="1"/>
    <col min="13827" max="13841" width="3.125" style="12" customWidth="1"/>
    <col min="13842" max="13846" width="2.625" style="12" customWidth="1"/>
    <col min="13847" max="13847" width="6.625" style="12" customWidth="1"/>
    <col min="13848" max="13849" width="3.625" style="12" customWidth="1"/>
    <col min="13850" max="13850" width="6.625" style="12" customWidth="1"/>
    <col min="13851" max="13851" width="3.625" style="12" customWidth="1"/>
    <col min="13852" max="13852" width="2.125" style="12" customWidth="1"/>
    <col min="13853" max="13853" width="3.625" style="12" customWidth="1"/>
    <col min="13854" max="13854" width="2.125" style="12" customWidth="1"/>
    <col min="13855" max="13855" width="3.625" style="12" customWidth="1"/>
    <col min="13856" max="13856" width="8.25" style="12" customWidth="1"/>
    <col min="13857" max="13857" width="3.875" style="12" customWidth="1"/>
    <col min="13858" max="13858" width="4.625" style="12" customWidth="1"/>
    <col min="13859" max="13859" width="8.25" style="12" customWidth="1"/>
    <col min="13860" max="14080" width="9" style="12"/>
    <col min="14081" max="14081" width="4.125" style="12" customWidth="1"/>
    <col min="14082" max="14082" width="18.375" style="12" customWidth="1"/>
    <col min="14083" max="14097" width="3.125" style="12" customWidth="1"/>
    <col min="14098" max="14102" width="2.625" style="12" customWidth="1"/>
    <col min="14103" max="14103" width="6.625" style="12" customWidth="1"/>
    <col min="14104" max="14105" width="3.625" style="12" customWidth="1"/>
    <col min="14106" max="14106" width="6.625" style="12" customWidth="1"/>
    <col min="14107" max="14107" width="3.625" style="12" customWidth="1"/>
    <col min="14108" max="14108" width="2.125" style="12" customWidth="1"/>
    <col min="14109" max="14109" width="3.625" style="12" customWidth="1"/>
    <col min="14110" max="14110" width="2.125" style="12" customWidth="1"/>
    <col min="14111" max="14111" width="3.625" style="12" customWidth="1"/>
    <col min="14112" max="14112" width="8.25" style="12" customWidth="1"/>
    <col min="14113" max="14113" width="3.875" style="12" customWidth="1"/>
    <col min="14114" max="14114" width="4.625" style="12" customWidth="1"/>
    <col min="14115" max="14115" width="8.25" style="12" customWidth="1"/>
    <col min="14116" max="14336" width="9" style="12"/>
    <col min="14337" max="14337" width="4.125" style="12" customWidth="1"/>
    <col min="14338" max="14338" width="18.375" style="12" customWidth="1"/>
    <col min="14339" max="14353" width="3.125" style="12" customWidth="1"/>
    <col min="14354" max="14358" width="2.625" style="12" customWidth="1"/>
    <col min="14359" max="14359" width="6.625" style="12" customWidth="1"/>
    <col min="14360" max="14361" width="3.625" style="12" customWidth="1"/>
    <col min="14362" max="14362" width="6.625" style="12" customWidth="1"/>
    <col min="14363" max="14363" width="3.625" style="12" customWidth="1"/>
    <col min="14364" max="14364" width="2.125" style="12" customWidth="1"/>
    <col min="14365" max="14365" width="3.625" style="12" customWidth="1"/>
    <col min="14366" max="14366" width="2.125" style="12" customWidth="1"/>
    <col min="14367" max="14367" width="3.625" style="12" customWidth="1"/>
    <col min="14368" max="14368" width="8.25" style="12" customWidth="1"/>
    <col min="14369" max="14369" width="3.875" style="12" customWidth="1"/>
    <col min="14370" max="14370" width="4.625" style="12" customWidth="1"/>
    <col min="14371" max="14371" width="8.25" style="12" customWidth="1"/>
    <col min="14372" max="14592" width="9" style="12"/>
    <col min="14593" max="14593" width="4.125" style="12" customWidth="1"/>
    <col min="14594" max="14594" width="18.375" style="12" customWidth="1"/>
    <col min="14595" max="14609" width="3.125" style="12" customWidth="1"/>
    <col min="14610" max="14614" width="2.625" style="12" customWidth="1"/>
    <col min="14615" max="14615" width="6.625" style="12" customWidth="1"/>
    <col min="14616" max="14617" width="3.625" style="12" customWidth="1"/>
    <col min="14618" max="14618" width="6.625" style="12" customWidth="1"/>
    <col min="14619" max="14619" width="3.625" style="12" customWidth="1"/>
    <col min="14620" max="14620" width="2.125" style="12" customWidth="1"/>
    <col min="14621" max="14621" width="3.625" style="12" customWidth="1"/>
    <col min="14622" max="14622" width="2.125" style="12" customWidth="1"/>
    <col min="14623" max="14623" width="3.625" style="12" customWidth="1"/>
    <col min="14624" max="14624" width="8.25" style="12" customWidth="1"/>
    <col min="14625" max="14625" width="3.875" style="12" customWidth="1"/>
    <col min="14626" max="14626" width="4.625" style="12" customWidth="1"/>
    <col min="14627" max="14627" width="8.25" style="12" customWidth="1"/>
    <col min="14628" max="14848" width="9" style="12"/>
    <col min="14849" max="14849" width="4.125" style="12" customWidth="1"/>
    <col min="14850" max="14850" width="18.375" style="12" customWidth="1"/>
    <col min="14851" max="14865" width="3.125" style="12" customWidth="1"/>
    <col min="14866" max="14870" width="2.625" style="12" customWidth="1"/>
    <col min="14871" max="14871" width="6.625" style="12" customWidth="1"/>
    <col min="14872" max="14873" width="3.625" style="12" customWidth="1"/>
    <col min="14874" max="14874" width="6.625" style="12" customWidth="1"/>
    <col min="14875" max="14875" width="3.625" style="12" customWidth="1"/>
    <col min="14876" max="14876" width="2.125" style="12" customWidth="1"/>
    <col min="14877" max="14877" width="3.625" style="12" customWidth="1"/>
    <col min="14878" max="14878" width="2.125" style="12" customWidth="1"/>
    <col min="14879" max="14879" width="3.625" style="12" customWidth="1"/>
    <col min="14880" max="14880" width="8.25" style="12" customWidth="1"/>
    <col min="14881" max="14881" width="3.875" style="12" customWidth="1"/>
    <col min="14882" max="14882" width="4.625" style="12" customWidth="1"/>
    <col min="14883" max="14883" width="8.25" style="12" customWidth="1"/>
    <col min="14884" max="15104" width="9" style="12"/>
    <col min="15105" max="15105" width="4.125" style="12" customWidth="1"/>
    <col min="15106" max="15106" width="18.375" style="12" customWidth="1"/>
    <col min="15107" max="15121" width="3.125" style="12" customWidth="1"/>
    <col min="15122" max="15126" width="2.625" style="12" customWidth="1"/>
    <col min="15127" max="15127" width="6.625" style="12" customWidth="1"/>
    <col min="15128" max="15129" width="3.625" style="12" customWidth="1"/>
    <col min="15130" max="15130" width="6.625" style="12" customWidth="1"/>
    <col min="15131" max="15131" width="3.625" style="12" customWidth="1"/>
    <col min="15132" max="15132" width="2.125" style="12" customWidth="1"/>
    <col min="15133" max="15133" width="3.625" style="12" customWidth="1"/>
    <col min="15134" max="15134" width="2.125" style="12" customWidth="1"/>
    <col min="15135" max="15135" width="3.625" style="12" customWidth="1"/>
    <col min="15136" max="15136" width="8.25" style="12" customWidth="1"/>
    <col min="15137" max="15137" width="3.875" style="12" customWidth="1"/>
    <col min="15138" max="15138" width="4.625" style="12" customWidth="1"/>
    <col min="15139" max="15139" width="8.25" style="12" customWidth="1"/>
    <col min="15140" max="15360" width="9" style="12"/>
    <col min="15361" max="15361" width="4.125" style="12" customWidth="1"/>
    <col min="15362" max="15362" width="18.375" style="12" customWidth="1"/>
    <col min="15363" max="15377" width="3.125" style="12" customWidth="1"/>
    <col min="15378" max="15382" width="2.625" style="12" customWidth="1"/>
    <col min="15383" max="15383" width="6.625" style="12" customWidth="1"/>
    <col min="15384" max="15385" width="3.625" style="12" customWidth="1"/>
    <col min="15386" max="15386" width="6.625" style="12" customWidth="1"/>
    <col min="15387" max="15387" width="3.625" style="12" customWidth="1"/>
    <col min="15388" max="15388" width="2.125" style="12" customWidth="1"/>
    <col min="15389" max="15389" width="3.625" style="12" customWidth="1"/>
    <col min="15390" max="15390" width="2.125" style="12" customWidth="1"/>
    <col min="15391" max="15391" width="3.625" style="12" customWidth="1"/>
    <col min="15392" max="15392" width="8.25" style="12" customWidth="1"/>
    <col min="15393" max="15393" width="3.875" style="12" customWidth="1"/>
    <col min="15394" max="15394" width="4.625" style="12" customWidth="1"/>
    <col min="15395" max="15395" width="8.25" style="12" customWidth="1"/>
    <col min="15396" max="15616" width="9" style="12"/>
    <col min="15617" max="15617" width="4.125" style="12" customWidth="1"/>
    <col min="15618" max="15618" width="18.375" style="12" customWidth="1"/>
    <col min="15619" max="15633" width="3.125" style="12" customWidth="1"/>
    <col min="15634" max="15638" width="2.625" style="12" customWidth="1"/>
    <col min="15639" max="15639" width="6.625" style="12" customWidth="1"/>
    <col min="15640" max="15641" width="3.625" style="12" customWidth="1"/>
    <col min="15642" max="15642" width="6.625" style="12" customWidth="1"/>
    <col min="15643" max="15643" width="3.625" style="12" customWidth="1"/>
    <col min="15644" max="15644" width="2.125" style="12" customWidth="1"/>
    <col min="15645" max="15645" width="3.625" style="12" customWidth="1"/>
    <col min="15646" max="15646" width="2.125" style="12" customWidth="1"/>
    <col min="15647" max="15647" width="3.625" style="12" customWidth="1"/>
    <col min="15648" max="15648" width="8.25" style="12" customWidth="1"/>
    <col min="15649" max="15649" width="3.875" style="12" customWidth="1"/>
    <col min="15650" max="15650" width="4.625" style="12" customWidth="1"/>
    <col min="15651" max="15651" width="8.25" style="12" customWidth="1"/>
    <col min="15652" max="15872" width="9" style="12"/>
    <col min="15873" max="15873" width="4.125" style="12" customWidth="1"/>
    <col min="15874" max="15874" width="18.375" style="12" customWidth="1"/>
    <col min="15875" max="15889" width="3.125" style="12" customWidth="1"/>
    <col min="15890" max="15894" width="2.625" style="12" customWidth="1"/>
    <col min="15895" max="15895" width="6.625" style="12" customWidth="1"/>
    <col min="15896" max="15897" width="3.625" style="12" customWidth="1"/>
    <col min="15898" max="15898" width="6.625" style="12" customWidth="1"/>
    <col min="15899" max="15899" width="3.625" style="12" customWidth="1"/>
    <col min="15900" max="15900" width="2.125" style="12" customWidth="1"/>
    <col min="15901" max="15901" width="3.625" style="12" customWidth="1"/>
    <col min="15902" max="15902" width="2.125" style="12" customWidth="1"/>
    <col min="15903" max="15903" width="3.625" style="12" customWidth="1"/>
    <col min="15904" max="15904" width="8.25" style="12" customWidth="1"/>
    <col min="15905" max="15905" width="3.875" style="12" customWidth="1"/>
    <col min="15906" max="15906" width="4.625" style="12" customWidth="1"/>
    <col min="15907" max="15907" width="8.25" style="12" customWidth="1"/>
    <col min="15908" max="16128" width="9" style="12"/>
    <col min="16129" max="16129" width="4.125" style="12" customWidth="1"/>
    <col min="16130" max="16130" width="18.375" style="12" customWidth="1"/>
    <col min="16131" max="16145" width="3.125" style="12" customWidth="1"/>
    <col min="16146" max="16150" width="2.625" style="12" customWidth="1"/>
    <col min="16151" max="16151" width="6.625" style="12" customWidth="1"/>
    <col min="16152" max="16153" width="3.625" style="12" customWidth="1"/>
    <col min="16154" max="16154" width="6.625" style="12" customWidth="1"/>
    <col min="16155" max="16155" width="3.625" style="12" customWidth="1"/>
    <col min="16156" max="16156" width="2.125" style="12" customWidth="1"/>
    <col min="16157" max="16157" width="3.625" style="12" customWidth="1"/>
    <col min="16158" max="16158" width="2.125" style="12" customWidth="1"/>
    <col min="16159" max="16159" width="3.625" style="12" customWidth="1"/>
    <col min="16160" max="16160" width="8.25" style="12" customWidth="1"/>
    <col min="16161" max="16161" width="3.875" style="12" customWidth="1"/>
    <col min="16162" max="16162" width="4.625" style="12" customWidth="1"/>
    <col min="16163" max="16163" width="8.25" style="12" customWidth="1"/>
    <col min="16164" max="16384" width="9" style="12"/>
  </cols>
  <sheetData>
    <row r="1" spans="1:35" ht="33" x14ac:dyDescent="0.15">
      <c r="A1" s="253" t="s">
        <v>245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21" customHeight="1" thickBot="1" x14ac:dyDescent="0.2">
      <c r="A2" s="22" t="s">
        <v>29</v>
      </c>
    </row>
    <row r="3" spans="1:35" ht="30" customHeight="1" thickBot="1" x14ac:dyDescent="0.2">
      <c r="A3" s="240" t="s">
        <v>24</v>
      </c>
      <c r="B3" s="241"/>
      <c r="C3" s="242" t="s">
        <v>7</v>
      </c>
      <c r="D3" s="222"/>
      <c r="E3" s="223"/>
      <c r="F3" s="242" t="s">
        <v>8</v>
      </c>
      <c r="G3" s="222"/>
      <c r="H3" s="223"/>
      <c r="I3" s="242" t="s">
        <v>9</v>
      </c>
      <c r="J3" s="222"/>
      <c r="K3" s="223"/>
      <c r="L3" s="242" t="s">
        <v>10</v>
      </c>
      <c r="M3" s="222"/>
      <c r="N3" s="223"/>
      <c r="O3" s="242" t="s">
        <v>97</v>
      </c>
      <c r="P3" s="222"/>
      <c r="Q3" s="223"/>
      <c r="R3" s="243" t="s">
        <v>11</v>
      </c>
      <c r="S3" s="244"/>
      <c r="T3" s="244"/>
      <c r="U3" s="244"/>
      <c r="V3" s="245"/>
      <c r="W3" s="23" t="s">
        <v>12</v>
      </c>
      <c r="X3" s="246" t="s">
        <v>13</v>
      </c>
      <c r="Y3" s="247"/>
      <c r="Z3" s="23" t="s">
        <v>14</v>
      </c>
      <c r="AA3" s="12" t="s">
        <v>31</v>
      </c>
    </row>
    <row r="4" spans="1:35" ht="16.5" customHeight="1" thickBot="1" x14ac:dyDescent="0.2">
      <c r="A4" s="234">
        <v>1</v>
      </c>
      <c r="B4" s="250" t="s">
        <v>52</v>
      </c>
      <c r="C4" s="213"/>
      <c r="D4" s="214"/>
      <c r="E4" s="215"/>
      <c r="F4" s="221" t="str">
        <f>IF(F5+H5&gt;0,IF(F5&gt;H5,"○",IF(F5&lt;H5,"×","△")),"")</f>
        <v>×</v>
      </c>
      <c r="G4" s="222"/>
      <c r="H4" s="223"/>
      <c r="I4" s="221" t="str">
        <f>IF(I5+K5&gt;0,IF(I5&gt;K5,"○",IF(I5&lt;K5,"×","△")),"")</f>
        <v>×</v>
      </c>
      <c r="J4" s="222"/>
      <c r="K4" s="223"/>
      <c r="L4" s="221" t="str">
        <f>IF(L5+N5&gt;0,IF(L5&gt;N5,"○",IF(L5&lt;N5,"×","△")),"")</f>
        <v>×</v>
      </c>
      <c r="M4" s="222"/>
      <c r="N4" s="223"/>
      <c r="O4" s="221" t="str">
        <f>IF(O5+Q5&gt;0,IF(O5&gt;Q5,"○",IF(O5&lt;Q5,"×","△")),"")</f>
        <v>○</v>
      </c>
      <c r="P4" s="222"/>
      <c r="Q4" s="223"/>
      <c r="R4" s="238">
        <f>IF(F5&gt;H5,1,0)+IF(I5&gt;K5,1,0)+IF(L5&gt;N5,1,0)+IF(O5&gt;Q5,1,0)</f>
        <v>1</v>
      </c>
      <c r="S4" s="226" t="s">
        <v>6</v>
      </c>
      <c r="T4" s="224">
        <f>IF(F5+H5&gt;0,IF(F5=H5,1,0),0)+IF(I5+K5&gt;0,IF(I5=K5,1,0),0)+IF(L5+N5&gt;0,IF(L5=N5,1,0),0)+IF(O5+Q5&gt;0,IF(O5=Q5,1,0),0)</f>
        <v>0</v>
      </c>
      <c r="U4" s="226" t="s">
        <v>6</v>
      </c>
      <c r="V4" s="228">
        <f>IF(F5&lt;H5,1,0)+IF(I5&lt;K5,1,0)+IF(L5&lt;N5,1,0)+IF(O5&lt;Q5,1,0)</f>
        <v>3</v>
      </c>
      <c r="W4" s="230">
        <f>(R4*2)+(T4*1)</f>
        <v>2</v>
      </c>
      <c r="X4" s="24" t="s">
        <v>15</v>
      </c>
      <c r="Y4" s="25">
        <f>F5+I5+L5+O5</f>
        <v>23</v>
      </c>
      <c r="Z4" s="219">
        <v>4</v>
      </c>
      <c r="AA4" s="220" t="s">
        <v>25</v>
      </c>
    </row>
    <row r="5" spans="1:35" ht="16.5" customHeight="1" thickBot="1" x14ac:dyDescent="0.2">
      <c r="A5" s="235"/>
      <c r="B5" s="251"/>
      <c r="C5" s="216"/>
      <c r="D5" s="217"/>
      <c r="E5" s="218"/>
      <c r="F5" s="47">
        <f>タイムテーブル!$E$6</f>
        <v>4</v>
      </c>
      <c r="G5" s="48" t="s">
        <v>6</v>
      </c>
      <c r="H5" s="49">
        <f>タイムテーブル!$G$6</f>
        <v>8</v>
      </c>
      <c r="I5" s="47">
        <f>タイムテーブル!$E$18</f>
        <v>7</v>
      </c>
      <c r="J5" s="48" t="s">
        <v>6</v>
      </c>
      <c r="K5" s="49">
        <f>タイムテーブル!$G$18</f>
        <v>8</v>
      </c>
      <c r="L5" s="47">
        <f>タイムテーブル!$E$33</f>
        <v>4</v>
      </c>
      <c r="M5" s="48" t="s">
        <v>6</v>
      </c>
      <c r="N5" s="49">
        <f>タイムテーブル!$G$33</f>
        <v>9</v>
      </c>
      <c r="O5" s="47">
        <f>タイムテーブル!$G$9</f>
        <v>8</v>
      </c>
      <c r="P5" s="48" t="s">
        <v>6</v>
      </c>
      <c r="Q5" s="49">
        <f>タイムテーブル!$E$9</f>
        <v>7</v>
      </c>
      <c r="R5" s="239"/>
      <c r="S5" s="227"/>
      <c r="T5" s="225"/>
      <c r="U5" s="227"/>
      <c r="V5" s="229"/>
      <c r="W5" s="230"/>
      <c r="X5" s="29" t="s">
        <v>16</v>
      </c>
      <c r="Y5" s="30">
        <f>H5+K5+N5+Q5</f>
        <v>32</v>
      </c>
      <c r="Z5" s="219"/>
      <c r="AA5" s="220"/>
    </row>
    <row r="6" spans="1:35" ht="16.5" customHeight="1" thickBot="1" x14ac:dyDescent="0.2">
      <c r="A6" s="234">
        <v>2</v>
      </c>
      <c r="B6" s="252" t="s">
        <v>51</v>
      </c>
      <c r="C6" s="221" t="str">
        <f>IF(C7+E7&gt;0,IF(C7&gt;E7,"○",IF(C7&lt;E7,"×","△")),"")</f>
        <v>○</v>
      </c>
      <c r="D6" s="222"/>
      <c r="E6" s="223"/>
      <c r="F6" s="213"/>
      <c r="G6" s="214"/>
      <c r="H6" s="215"/>
      <c r="I6" s="221" t="str">
        <f>IF(I7+K7&gt;0,IF(I7&gt;K7,"○",IF(I7&lt;K7,"×","△")),"")</f>
        <v>○</v>
      </c>
      <c r="J6" s="222"/>
      <c r="K6" s="223"/>
      <c r="L6" s="221" t="str">
        <f>IF(L7+N7&gt;0,IF(L7&gt;N7,"○",IF(L7&lt;N7,"×","△")),"")</f>
        <v>△</v>
      </c>
      <c r="M6" s="222"/>
      <c r="N6" s="223"/>
      <c r="O6" s="221" t="str">
        <f>IF(O7+Q7&gt;0,IF(O7&gt;Q7,"○",IF(O7&lt;Q7,"×","△")),"")</f>
        <v>△</v>
      </c>
      <c r="P6" s="222"/>
      <c r="Q6" s="223"/>
      <c r="R6" s="248">
        <f>IF(C7&gt;E7,1,0)+IF(I7&gt;K7,1,0)+IF(L7&gt;N7,1,0)+IF(O7&gt;Q7,1,0)</f>
        <v>2</v>
      </c>
      <c r="S6" s="226" t="s">
        <v>183</v>
      </c>
      <c r="T6" s="224">
        <f>IF(C7+E7&gt;0,IF(C7=E7,1,0),0)+IF(I7+K7&gt;0,IF(I7=K7,1,0),0)+IF(L7+N7&gt;0,IF(L7=N7,1,0),0)+IF(O7+Q7&gt;0,IF(O7=Q7,1,0),0)</f>
        <v>2</v>
      </c>
      <c r="U6" s="226" t="s">
        <v>183</v>
      </c>
      <c r="V6" s="228">
        <f>IF(C7&lt;E7,1,0)+IF(I7&lt;K7,1,0)+IF(L7&lt;N7,1,0)+IF(O7&lt;Q7,1,0)</f>
        <v>0</v>
      </c>
      <c r="W6" s="230">
        <f>(R6*2)+(T6*1)</f>
        <v>6</v>
      </c>
      <c r="X6" s="24" t="s">
        <v>15</v>
      </c>
      <c r="Y6" s="25">
        <f>C7+I7+L7+O7</f>
        <v>31</v>
      </c>
      <c r="Z6" s="219">
        <v>1</v>
      </c>
      <c r="AA6" s="232" t="s">
        <v>30</v>
      </c>
    </row>
    <row r="7" spans="1:35" ht="16.5" customHeight="1" thickBot="1" x14ac:dyDescent="0.2">
      <c r="A7" s="235"/>
      <c r="B7" s="237"/>
      <c r="C7" s="47">
        <f>タイムテーブル!$G$6</f>
        <v>8</v>
      </c>
      <c r="D7" s="48" t="s">
        <v>6</v>
      </c>
      <c r="E7" s="49">
        <f>タイムテーブル!$E$6</f>
        <v>4</v>
      </c>
      <c r="F7" s="216"/>
      <c r="G7" s="217"/>
      <c r="H7" s="218"/>
      <c r="I7" s="47">
        <f>タイムテーブル!$E$15</f>
        <v>9</v>
      </c>
      <c r="J7" s="48" t="s">
        <v>6</v>
      </c>
      <c r="K7" s="49">
        <f>タイムテーブル!$G$15</f>
        <v>7</v>
      </c>
      <c r="L7" s="47">
        <f>タイムテーブル!$E$30</f>
        <v>6</v>
      </c>
      <c r="M7" s="48" t="s">
        <v>6</v>
      </c>
      <c r="N7" s="49">
        <f>タイムテーブル!$G$30</f>
        <v>6</v>
      </c>
      <c r="O7" s="47">
        <f>タイムテーブル!$E$35</f>
        <v>8</v>
      </c>
      <c r="P7" s="48" t="s">
        <v>6</v>
      </c>
      <c r="Q7" s="49">
        <f>タイムテーブル!$G$35</f>
        <v>8</v>
      </c>
      <c r="R7" s="249"/>
      <c r="S7" s="227"/>
      <c r="T7" s="225"/>
      <c r="U7" s="227"/>
      <c r="V7" s="229"/>
      <c r="W7" s="230"/>
      <c r="X7" s="29" t="s">
        <v>16</v>
      </c>
      <c r="Y7" s="30">
        <f>E7+K7+N7+Q7</f>
        <v>25</v>
      </c>
      <c r="Z7" s="219"/>
      <c r="AA7" s="233"/>
    </row>
    <row r="8" spans="1:35" ht="16.5" customHeight="1" thickBot="1" x14ac:dyDescent="0.2">
      <c r="A8" s="234">
        <v>3</v>
      </c>
      <c r="B8" s="254" t="s">
        <v>76</v>
      </c>
      <c r="C8" s="221" t="str">
        <f>IF(C9+E9&gt;0,IF(C9&gt;E9,"○",IF(C9&lt;E9,"×","△")),"")</f>
        <v>○</v>
      </c>
      <c r="D8" s="222"/>
      <c r="E8" s="223"/>
      <c r="F8" s="221" t="str">
        <f>IF(F9+H9&gt;0,IF(F9&gt;H9,"○",IF(F9&lt;H9,"×","△")),"")</f>
        <v>×</v>
      </c>
      <c r="G8" s="222"/>
      <c r="H8" s="223"/>
      <c r="I8" s="213"/>
      <c r="J8" s="214"/>
      <c r="K8" s="215"/>
      <c r="L8" s="221" t="str">
        <f>IF(L9+N9&gt;0,IF(L9&gt;N9,"○",IF(L9&lt;N9,"×","△")),"")</f>
        <v>×</v>
      </c>
      <c r="M8" s="222"/>
      <c r="N8" s="223"/>
      <c r="O8" s="221" t="str">
        <f>IF(O9+Q9&gt;0,IF(O9&gt;Q9,"○",IF(O9&lt;Q9,"×","△")),"")</f>
        <v>×</v>
      </c>
      <c r="P8" s="222"/>
      <c r="Q8" s="223"/>
      <c r="R8" s="238">
        <f>IF(C9&gt;E9,1,0)+IF(F9&gt;H9,1,0)+IF(L9&gt;N9,1,0)+IF(O9&gt;Q9,1,0)</f>
        <v>1</v>
      </c>
      <c r="S8" s="226" t="s">
        <v>183</v>
      </c>
      <c r="T8" s="224">
        <f>IF(C9+E9&gt;0,IF(C9=E9,1,0),0)+IF(F9+H9&gt;0,IF(F9=H9,1,0),0)+IF(L9+N9&gt;0,IF(L9=N9,1,0),0)+IF(O9+Q9&gt;0,IF(O9=Q9,1,0),0)</f>
        <v>0</v>
      </c>
      <c r="U8" s="226" t="s">
        <v>183</v>
      </c>
      <c r="V8" s="228">
        <f>IF(C9&lt;E9,1,0)+IF(F9&lt;H9,1,0)+IF(L9&lt;N9,1,0)+IF(O9&lt;Q9,1,0)</f>
        <v>3</v>
      </c>
      <c r="W8" s="230">
        <f>(R8*2)+(T8*1)</f>
        <v>2</v>
      </c>
      <c r="X8" s="24" t="s">
        <v>250</v>
      </c>
      <c r="Y8" s="25">
        <f>C9+F9+L9+O9</f>
        <v>22</v>
      </c>
      <c r="Z8" s="219">
        <v>5</v>
      </c>
      <c r="AA8" s="231" t="s">
        <v>26</v>
      </c>
    </row>
    <row r="9" spans="1:35" ht="16.5" customHeight="1" thickBot="1" x14ac:dyDescent="0.2">
      <c r="A9" s="235"/>
      <c r="B9" s="255"/>
      <c r="C9" s="47">
        <f>タイムテーブル!$G$18</f>
        <v>8</v>
      </c>
      <c r="D9" s="48" t="s">
        <v>6</v>
      </c>
      <c r="E9" s="49">
        <f>タイムテーブル!$E$18</f>
        <v>7</v>
      </c>
      <c r="F9" s="47">
        <f>タイムテーブル!$G$15</f>
        <v>7</v>
      </c>
      <c r="G9" s="48" t="s">
        <v>6</v>
      </c>
      <c r="H9" s="49">
        <f>タイムテーブル!$E$15</f>
        <v>9</v>
      </c>
      <c r="I9" s="216"/>
      <c r="J9" s="217"/>
      <c r="K9" s="218"/>
      <c r="L9" s="47">
        <f>タイムテーブル!$N$7</f>
        <v>6</v>
      </c>
      <c r="M9" s="48" t="s">
        <v>6</v>
      </c>
      <c r="N9" s="49">
        <f>タイムテーブル!$P$7</f>
        <v>9</v>
      </c>
      <c r="O9" s="47">
        <f>タイムテーブル!$N$31</f>
        <v>1</v>
      </c>
      <c r="P9" s="48" t="s">
        <v>6</v>
      </c>
      <c r="Q9" s="49">
        <f>タイムテーブル!$P$31</f>
        <v>8</v>
      </c>
      <c r="R9" s="239"/>
      <c r="S9" s="227"/>
      <c r="T9" s="225"/>
      <c r="U9" s="227"/>
      <c r="V9" s="229"/>
      <c r="W9" s="230"/>
      <c r="X9" s="29" t="s">
        <v>251</v>
      </c>
      <c r="Y9" s="30">
        <f>E9+H9+N9+Q9</f>
        <v>33</v>
      </c>
      <c r="Z9" s="219"/>
      <c r="AA9" s="231"/>
    </row>
    <row r="10" spans="1:35" ht="16.5" customHeight="1" thickBot="1" x14ac:dyDescent="0.2">
      <c r="A10" s="234">
        <v>4</v>
      </c>
      <c r="B10" s="236" t="s">
        <v>77</v>
      </c>
      <c r="C10" s="221" t="str">
        <f>IF(C11+E11&gt;0,IF(C11&gt;E11,"○",IF(C11&lt;E11,"×","△")),"")</f>
        <v>○</v>
      </c>
      <c r="D10" s="222"/>
      <c r="E10" s="223"/>
      <c r="F10" s="221" t="str">
        <f>IF(F11+H11&gt;0,IF(F11&gt;H11,"○",IF(F11&lt;H11,"×","△")),"")</f>
        <v>△</v>
      </c>
      <c r="G10" s="222"/>
      <c r="H10" s="223"/>
      <c r="I10" s="221" t="str">
        <f>IF(I11+K11&gt;0,IF(I11&gt;K11,"○",IF(I11&lt;K11,"×","△")),"")</f>
        <v>○</v>
      </c>
      <c r="J10" s="222"/>
      <c r="K10" s="223"/>
      <c r="L10" s="213"/>
      <c r="M10" s="214"/>
      <c r="N10" s="215"/>
      <c r="O10" s="221" t="str">
        <f>IF(O11+Q11&gt;0,IF(O11&gt;Q11,"○",IF(O11&lt;Q11,"×","△")),"")</f>
        <v>×</v>
      </c>
      <c r="P10" s="222"/>
      <c r="Q10" s="223"/>
      <c r="R10" s="238">
        <f>IF(C11&gt;E11,1,0)+IF(F11&gt;H11,1,0)+IF(I11&gt;K11,1,0)+IF(O11&gt;Q11,1,0)</f>
        <v>2</v>
      </c>
      <c r="S10" s="226" t="s">
        <v>183</v>
      </c>
      <c r="T10" s="224">
        <f>IF(C11+E11&gt;0,IF(C11=E11,1,0),0)+IF(F11+H11&gt;0,IF(F11=H11,1,0),0)+IF(I11+K11&gt;0,IF(I11=K11,1,0),0)+IF(O11+Q11&gt;0,IF(O11=Q11,1,0),0)</f>
        <v>1</v>
      </c>
      <c r="U10" s="226" t="s">
        <v>183</v>
      </c>
      <c r="V10" s="228">
        <f>IF(C11&lt;E11,1,0)+IF(F11&lt;H11,1,0)+IF(I11&lt;K11,1,0)+IF(O11&lt;Q11,1,0)</f>
        <v>1</v>
      </c>
      <c r="W10" s="230">
        <f>(R10*2)+(T10*1)</f>
        <v>5</v>
      </c>
      <c r="X10" s="24" t="s">
        <v>250</v>
      </c>
      <c r="Y10" s="25">
        <f>C11+F11+I11+O11</f>
        <v>29</v>
      </c>
      <c r="Z10" s="219">
        <v>3</v>
      </c>
      <c r="AA10" s="231" t="s">
        <v>27</v>
      </c>
    </row>
    <row r="11" spans="1:35" ht="16.5" customHeight="1" thickBot="1" x14ac:dyDescent="0.2">
      <c r="A11" s="235"/>
      <c r="B11" s="237"/>
      <c r="C11" s="47">
        <f>タイムテーブル!$G$33</f>
        <v>9</v>
      </c>
      <c r="D11" s="48" t="s">
        <v>6</v>
      </c>
      <c r="E11" s="49">
        <f>タイムテーブル!$E$33</f>
        <v>4</v>
      </c>
      <c r="F11" s="47">
        <f>タイムテーブル!$G$30</f>
        <v>6</v>
      </c>
      <c r="G11" s="48" t="s">
        <v>6</v>
      </c>
      <c r="H11" s="49">
        <f>タイムテーブル!$E$30</f>
        <v>6</v>
      </c>
      <c r="I11" s="47">
        <f>タイムテーブル!$P$7</f>
        <v>9</v>
      </c>
      <c r="J11" s="48" t="s">
        <v>6</v>
      </c>
      <c r="K11" s="49">
        <f>タイムテーブル!$N$7</f>
        <v>6</v>
      </c>
      <c r="L11" s="216"/>
      <c r="M11" s="217"/>
      <c r="N11" s="218"/>
      <c r="O11" s="47">
        <f>タイムテーブル!$N$16</f>
        <v>5</v>
      </c>
      <c r="P11" s="48" t="s">
        <v>6</v>
      </c>
      <c r="Q11" s="49">
        <f>タイムテーブル!$P$16</f>
        <v>10</v>
      </c>
      <c r="R11" s="239"/>
      <c r="S11" s="227"/>
      <c r="T11" s="225"/>
      <c r="U11" s="227"/>
      <c r="V11" s="229"/>
      <c r="W11" s="230"/>
      <c r="X11" s="29" t="s">
        <v>251</v>
      </c>
      <c r="Y11" s="30">
        <f>E11+H11+K11+Q11</f>
        <v>26</v>
      </c>
      <c r="Z11" s="219"/>
      <c r="AA11" s="231"/>
    </row>
    <row r="12" spans="1:35" ht="16.5" customHeight="1" thickBot="1" x14ac:dyDescent="0.2">
      <c r="A12" s="234">
        <v>5</v>
      </c>
      <c r="B12" s="236" t="s">
        <v>53</v>
      </c>
      <c r="C12" s="221" t="str">
        <f>IF(C13+E13&gt;0,IF(C13&gt;E13,"○",IF(C13&lt;E13,"×","△")),"")</f>
        <v>×</v>
      </c>
      <c r="D12" s="222"/>
      <c r="E12" s="223"/>
      <c r="F12" s="221" t="str">
        <f>IF(F13+H13&gt;0,IF(F13&gt;H13,"○",IF(F13&lt;H13,"×","△")),"")</f>
        <v>△</v>
      </c>
      <c r="G12" s="222"/>
      <c r="H12" s="223"/>
      <c r="I12" s="221" t="str">
        <f>IF(I13+K13&gt;0,IF(I13&gt;K13,"○",IF(I13&lt;K13,"×","△")),"")</f>
        <v>○</v>
      </c>
      <c r="J12" s="222"/>
      <c r="K12" s="223"/>
      <c r="L12" s="221" t="str">
        <f>IF(L13+N13&gt;0,IF(L13&gt;N13,"○",IF(L13&lt;N13,"×","△")),"")</f>
        <v>○</v>
      </c>
      <c r="M12" s="222"/>
      <c r="N12" s="223"/>
      <c r="O12" s="213"/>
      <c r="P12" s="214"/>
      <c r="Q12" s="215"/>
      <c r="R12" s="238">
        <f>IF(C13&gt;E13,1,0)+IF(F13&gt;H13,1,0)+IF(I13&gt;K13,1,0)+IF(L13&gt;N13,1,0)</f>
        <v>2</v>
      </c>
      <c r="S12" s="226" t="s">
        <v>183</v>
      </c>
      <c r="T12" s="224">
        <f>IF(C13+E13&gt;0,IF(C13=E13,1,0),0)+IF(F13+H13&gt;0,IF(F13=H13,1,0),0)+IF(I13+K13&gt;0,IF(I13=K13,1,0),0)+IF(L13+N13&gt;0,IF(L13=N13,1,0),0)</f>
        <v>1</v>
      </c>
      <c r="U12" s="226" t="s">
        <v>183</v>
      </c>
      <c r="V12" s="228">
        <f>IF(C13&lt;E13,1,0)+IF(F13&lt;H13,1,0)+IF(I13&lt;K13,1,0)+IF(L13&lt;N13,1,0)</f>
        <v>1</v>
      </c>
      <c r="W12" s="230">
        <f>(R12*2)+(T12*1)</f>
        <v>5</v>
      </c>
      <c r="X12" s="24" t="s">
        <v>250</v>
      </c>
      <c r="Y12" s="25">
        <f>C13+F13+I13+L13</f>
        <v>33</v>
      </c>
      <c r="Z12" s="219">
        <v>2</v>
      </c>
      <c r="AA12" s="231" t="s">
        <v>27</v>
      </c>
    </row>
    <row r="13" spans="1:35" ht="16.5" customHeight="1" thickBot="1" x14ac:dyDescent="0.2">
      <c r="A13" s="235"/>
      <c r="B13" s="237"/>
      <c r="C13" s="47">
        <f>タイムテーブル!$E$9</f>
        <v>7</v>
      </c>
      <c r="D13" s="48" t="s">
        <v>6</v>
      </c>
      <c r="E13" s="49">
        <f>タイムテーブル!$G$9</f>
        <v>8</v>
      </c>
      <c r="F13" s="47">
        <f>タイムテーブル!$G$35</f>
        <v>8</v>
      </c>
      <c r="G13" s="48" t="s">
        <v>6</v>
      </c>
      <c r="H13" s="49">
        <f>タイムテーブル!$E$35</f>
        <v>8</v>
      </c>
      <c r="I13" s="47">
        <f>タイムテーブル!$P$31</f>
        <v>8</v>
      </c>
      <c r="J13" s="48" t="s">
        <v>6</v>
      </c>
      <c r="K13" s="49">
        <f>タイムテーブル!$N$31</f>
        <v>1</v>
      </c>
      <c r="L13" s="47">
        <f>タイムテーブル!$P$16</f>
        <v>10</v>
      </c>
      <c r="M13" s="48" t="s">
        <v>6</v>
      </c>
      <c r="N13" s="49">
        <f>タイムテーブル!$N$16</f>
        <v>5</v>
      </c>
      <c r="O13" s="216"/>
      <c r="P13" s="217"/>
      <c r="Q13" s="218"/>
      <c r="R13" s="239"/>
      <c r="S13" s="227"/>
      <c r="T13" s="225"/>
      <c r="U13" s="227"/>
      <c r="V13" s="229"/>
      <c r="W13" s="230"/>
      <c r="X13" s="29" t="s">
        <v>251</v>
      </c>
      <c r="Y13" s="30">
        <f>E13+H13+K13+N13</f>
        <v>22</v>
      </c>
      <c r="Z13" s="219"/>
      <c r="AA13" s="231"/>
    </row>
    <row r="14" spans="1:35" ht="9" customHeight="1" thickBot="1" x14ac:dyDescent="0.2">
      <c r="A14" s="31"/>
      <c r="B14" s="32"/>
      <c r="C14" s="33"/>
      <c r="D14" s="34"/>
      <c r="E14" s="33"/>
      <c r="F14" s="33"/>
      <c r="G14" s="34"/>
      <c r="H14" s="33"/>
      <c r="I14" s="33"/>
      <c r="J14" s="34"/>
      <c r="K14" s="33"/>
      <c r="L14" s="33"/>
      <c r="M14" s="34"/>
      <c r="N14" s="33"/>
      <c r="O14" s="33"/>
      <c r="P14" s="33"/>
      <c r="Q14" s="33"/>
      <c r="R14" s="35"/>
      <c r="S14" s="36"/>
      <c r="T14" s="35"/>
      <c r="U14" s="36"/>
      <c r="V14" s="35"/>
      <c r="W14" s="37"/>
      <c r="X14" s="38"/>
      <c r="Y14" s="36"/>
      <c r="Z14" s="39"/>
      <c r="AA14" s="13"/>
    </row>
    <row r="15" spans="1:35" ht="30" customHeight="1" thickBot="1" x14ac:dyDescent="0.2">
      <c r="A15" s="240" t="s">
        <v>78</v>
      </c>
      <c r="B15" s="241"/>
      <c r="C15" s="242" t="s">
        <v>205</v>
      </c>
      <c r="D15" s="222"/>
      <c r="E15" s="223"/>
      <c r="F15" s="242" t="s">
        <v>206</v>
      </c>
      <c r="G15" s="222"/>
      <c r="H15" s="223"/>
      <c r="I15" s="242" t="s">
        <v>207</v>
      </c>
      <c r="J15" s="222"/>
      <c r="K15" s="223"/>
      <c r="L15" s="242" t="s">
        <v>208</v>
      </c>
      <c r="M15" s="222"/>
      <c r="N15" s="223"/>
      <c r="O15" s="242" t="s">
        <v>209</v>
      </c>
      <c r="P15" s="222"/>
      <c r="Q15" s="223"/>
      <c r="R15" s="243" t="s">
        <v>11</v>
      </c>
      <c r="S15" s="244"/>
      <c r="T15" s="244"/>
      <c r="U15" s="244"/>
      <c r="V15" s="245"/>
      <c r="W15" s="23" t="s">
        <v>12</v>
      </c>
      <c r="X15" s="246" t="s">
        <v>13</v>
      </c>
      <c r="Y15" s="247"/>
      <c r="Z15" s="23" t="s">
        <v>14</v>
      </c>
      <c r="AA15" s="12" t="s">
        <v>31</v>
      </c>
    </row>
    <row r="16" spans="1:35" ht="16.5" customHeight="1" thickBot="1" x14ac:dyDescent="0.2">
      <c r="A16" s="234">
        <v>6</v>
      </c>
      <c r="B16" s="250" t="s">
        <v>79</v>
      </c>
      <c r="C16" s="213"/>
      <c r="D16" s="214"/>
      <c r="E16" s="215"/>
      <c r="F16" s="221" t="str">
        <f>IF(F17+H17&gt;0,IF(F17&gt;H17,"○",IF(F17&lt;H17,"×","△")),"")</f>
        <v>×</v>
      </c>
      <c r="G16" s="222"/>
      <c r="H16" s="223"/>
      <c r="I16" s="221" t="str">
        <f>IF(I17+K17&gt;0,IF(I17&gt;K17,"○",IF(I17&lt;K17,"×","△")),"")</f>
        <v>○</v>
      </c>
      <c r="J16" s="222"/>
      <c r="K16" s="223"/>
      <c r="L16" s="221" t="str">
        <f>IF(L17+N17&gt;0,IF(L17&gt;N17,"○",IF(L17&lt;N17,"×","△")),"")</f>
        <v>○</v>
      </c>
      <c r="M16" s="222"/>
      <c r="N16" s="223"/>
      <c r="O16" s="221" t="str">
        <f>IF(O17+Q17&gt;0,IF(O17&gt;Q17,"○",IF(O17&lt;Q17,"×","△")),"")</f>
        <v>○</v>
      </c>
      <c r="P16" s="222"/>
      <c r="Q16" s="223"/>
      <c r="R16" s="238">
        <f>IF(F17&gt;H17,1,0)+IF(I17&gt;K17,1,0)+IF(L17&gt;N17,1,0)+IF(O17&gt;Q17,1,0)</f>
        <v>3</v>
      </c>
      <c r="S16" s="226" t="s">
        <v>183</v>
      </c>
      <c r="T16" s="224">
        <f>IF(F17+H17&gt;0,IF(F17=H17,1,0),0)+IF(I17+K17&gt;0,IF(I17=K17,1,0),0)+IF(L17+N17&gt;0,IF(L17=N17,1,0),0)+IF(O17+Q17&gt;0,IF(O17=Q17,1,0),0)</f>
        <v>0</v>
      </c>
      <c r="U16" s="226" t="s">
        <v>183</v>
      </c>
      <c r="V16" s="228">
        <f>IF(F17&lt;H17,1,0)+IF(I17&lt;K17,1,0)+IF(L17&lt;N17,1,0)+IF(O17&lt;Q17,1,0)</f>
        <v>1</v>
      </c>
      <c r="W16" s="230">
        <f>(R16*2)+(T16*1)</f>
        <v>6</v>
      </c>
      <c r="X16" s="24" t="s">
        <v>250</v>
      </c>
      <c r="Y16" s="25">
        <f>F17+I17+L17+O17</f>
        <v>41</v>
      </c>
      <c r="Z16" s="219">
        <v>1</v>
      </c>
      <c r="AA16" s="220" t="s">
        <v>25</v>
      </c>
    </row>
    <row r="17" spans="1:27" ht="16.5" customHeight="1" thickBot="1" x14ac:dyDescent="0.2">
      <c r="A17" s="235"/>
      <c r="B17" s="251"/>
      <c r="C17" s="216"/>
      <c r="D17" s="217"/>
      <c r="E17" s="218"/>
      <c r="F17" s="47">
        <f>タイムテーブル!$N$6</f>
        <v>8</v>
      </c>
      <c r="G17" s="48" t="s">
        <v>6</v>
      </c>
      <c r="H17" s="49">
        <f>タイムテーブル!$P$6</f>
        <v>10</v>
      </c>
      <c r="I17" s="47">
        <f>タイムテーブル!$N$18</f>
        <v>11</v>
      </c>
      <c r="J17" s="48" t="s">
        <v>6</v>
      </c>
      <c r="K17" s="49">
        <f>タイムテーブル!$P$18</f>
        <v>4</v>
      </c>
      <c r="L17" s="47">
        <f>タイムテーブル!$N$33</f>
        <v>11</v>
      </c>
      <c r="M17" s="48" t="s">
        <v>6</v>
      </c>
      <c r="N17" s="49">
        <f>タイムテーブル!$P$33</f>
        <v>4</v>
      </c>
      <c r="O17" s="47">
        <f>タイムテーブル!$P$9</f>
        <v>11</v>
      </c>
      <c r="P17" s="48" t="s">
        <v>6</v>
      </c>
      <c r="Q17" s="49">
        <f>タイムテーブル!$N$9</f>
        <v>5</v>
      </c>
      <c r="R17" s="239"/>
      <c r="S17" s="227"/>
      <c r="T17" s="225"/>
      <c r="U17" s="227"/>
      <c r="V17" s="229"/>
      <c r="W17" s="230"/>
      <c r="X17" s="29" t="s">
        <v>251</v>
      </c>
      <c r="Y17" s="30">
        <f>H17+K17+N17+Q17</f>
        <v>23</v>
      </c>
      <c r="Z17" s="219"/>
      <c r="AA17" s="220"/>
    </row>
    <row r="18" spans="1:27" ht="16.5" customHeight="1" thickBot="1" x14ac:dyDescent="0.2">
      <c r="A18" s="234">
        <v>7</v>
      </c>
      <c r="B18" s="252" t="s">
        <v>80</v>
      </c>
      <c r="C18" s="221" t="str">
        <f>IF(C19+E19&gt;0,IF(C19&gt;E19,"○",IF(C19&lt;E19,"×","△")),"")</f>
        <v>○</v>
      </c>
      <c r="D18" s="222"/>
      <c r="E18" s="223"/>
      <c r="F18" s="213"/>
      <c r="G18" s="214"/>
      <c r="H18" s="215"/>
      <c r="I18" s="221" t="str">
        <f>IF(I19+K19&gt;0,IF(I19&gt;K19,"○",IF(I19&lt;K19,"×","△")),"")</f>
        <v>×</v>
      </c>
      <c r="J18" s="222"/>
      <c r="K18" s="223"/>
      <c r="L18" s="221" t="str">
        <f>IF(L19+N19&gt;0,IF(L19&gt;N19,"○",IF(L19&lt;N19,"×","△")),"")</f>
        <v>×</v>
      </c>
      <c r="M18" s="222"/>
      <c r="N18" s="223"/>
      <c r="O18" s="221" t="str">
        <f>IF(O19+Q19&gt;0,IF(O19&gt;Q19,"○",IF(O19&lt;Q19,"×","△")),"")</f>
        <v>○</v>
      </c>
      <c r="P18" s="222"/>
      <c r="Q18" s="223"/>
      <c r="R18" s="238">
        <f>IF(C19&gt;E19,1,0)+IF(I19&gt;K19,1,0)+IF(L19&gt;N19,1,0)+IF(O19&gt;Q19,1,0)</f>
        <v>2</v>
      </c>
      <c r="S18" s="226" t="s">
        <v>183</v>
      </c>
      <c r="T18" s="224">
        <f>IF(C19+E19&gt;0,IF(C19=E19,1,0),0)+IF(I19+K19&gt;0,IF(I19=K19,1,0),0)+IF(L19+N19&gt;0,IF(L19=N19,1,0),0)+IF(O19+Q19&gt;0,IF(O19=Q19,1,0),0)</f>
        <v>0</v>
      </c>
      <c r="U18" s="226" t="s">
        <v>183</v>
      </c>
      <c r="V18" s="228">
        <f>IF(C19&lt;E19,1,0)+IF(I19&lt;K19,1,0)+IF(L19&lt;N19,1,0)+IF(O19&lt;Q19,1,0)</f>
        <v>2</v>
      </c>
      <c r="W18" s="230">
        <f>(R18*2)+(T18*1)</f>
        <v>4</v>
      </c>
      <c r="X18" s="24" t="s">
        <v>250</v>
      </c>
      <c r="Y18" s="25">
        <f>C19+I19+L19+O19</f>
        <v>32</v>
      </c>
      <c r="Z18" s="219">
        <v>3</v>
      </c>
      <c r="AA18" s="232" t="s">
        <v>30</v>
      </c>
    </row>
    <row r="19" spans="1:27" ht="16.5" customHeight="1" thickBot="1" x14ac:dyDescent="0.2">
      <c r="A19" s="235"/>
      <c r="B19" s="237"/>
      <c r="C19" s="47">
        <f>タイムテーブル!$P$6</f>
        <v>10</v>
      </c>
      <c r="D19" s="48" t="s">
        <v>6</v>
      </c>
      <c r="E19" s="49">
        <f>タイムテーブル!$N$6</f>
        <v>8</v>
      </c>
      <c r="F19" s="216"/>
      <c r="G19" s="217"/>
      <c r="H19" s="218"/>
      <c r="I19" s="47">
        <f>タイムテーブル!$N$15</f>
        <v>4</v>
      </c>
      <c r="J19" s="48" t="s">
        <v>6</v>
      </c>
      <c r="K19" s="49">
        <f>タイムテーブル!$P$15</f>
        <v>7</v>
      </c>
      <c r="L19" s="47">
        <f>タイムテーブル!$N$30</f>
        <v>8</v>
      </c>
      <c r="M19" s="48" t="s">
        <v>6</v>
      </c>
      <c r="N19" s="49">
        <f>タイムテーブル!$P$30</f>
        <v>9</v>
      </c>
      <c r="O19" s="47">
        <f>タイムテーブル!$N$34</f>
        <v>10</v>
      </c>
      <c r="P19" s="48" t="s">
        <v>6</v>
      </c>
      <c r="Q19" s="49">
        <f>タイムテーブル!$P$34</f>
        <v>3</v>
      </c>
      <c r="R19" s="239"/>
      <c r="S19" s="227"/>
      <c r="T19" s="225"/>
      <c r="U19" s="227"/>
      <c r="V19" s="229"/>
      <c r="W19" s="230"/>
      <c r="X19" s="29" t="s">
        <v>251</v>
      </c>
      <c r="Y19" s="30">
        <f>E19+K19+N19+Q19</f>
        <v>27</v>
      </c>
      <c r="Z19" s="219"/>
      <c r="AA19" s="233"/>
    </row>
    <row r="20" spans="1:27" ht="16.5" customHeight="1" thickBot="1" x14ac:dyDescent="0.2">
      <c r="A20" s="234">
        <v>8</v>
      </c>
      <c r="B20" s="254" t="s">
        <v>81</v>
      </c>
      <c r="C20" s="221" t="str">
        <f>IF(C21+E21&gt;0,IF(C21&gt;E21,"○",IF(C21&lt;E21,"×","△")),"")</f>
        <v>×</v>
      </c>
      <c r="D20" s="222"/>
      <c r="E20" s="223"/>
      <c r="F20" s="221" t="str">
        <f>IF(F21+H21&gt;0,IF(F21&gt;H21,"○",IF(F21&lt;H21,"×","△")),"")</f>
        <v>○</v>
      </c>
      <c r="G20" s="222"/>
      <c r="H20" s="223"/>
      <c r="I20" s="213"/>
      <c r="J20" s="214"/>
      <c r="K20" s="215"/>
      <c r="L20" s="221" t="str">
        <f>IF(L21+N21&gt;0,IF(L21&gt;N21,"○",IF(L21&lt;N21,"×","△")),"")</f>
        <v>×</v>
      </c>
      <c r="M20" s="222"/>
      <c r="N20" s="223"/>
      <c r="O20" s="221" t="str">
        <f>IF(O21+Q21&gt;0,IF(O21&gt;Q21,"○",IF(O21&lt;Q21,"×","△")),"")</f>
        <v>○</v>
      </c>
      <c r="P20" s="222"/>
      <c r="Q20" s="223"/>
      <c r="R20" s="238">
        <f>IF(C21&gt;E21,1,0)+IF(F21&gt;H21,1,0)+IF(L21&gt;N21,1,0)+IF(O21&gt;Q21,1,0)</f>
        <v>2</v>
      </c>
      <c r="S20" s="226" t="s">
        <v>183</v>
      </c>
      <c r="T20" s="224">
        <f>IF(C21+E21&gt;0,IF(C21=E21,1,0),0)+IF(F21+H21&gt;0,IF(F21=H21,1,0),0)+IF(L21+N21&gt;0,IF(L21=N21,1,0),0)+IF(O21+Q21&gt;0,IF(O21=Q21,1,0),0)</f>
        <v>0</v>
      </c>
      <c r="U20" s="226" t="s">
        <v>183</v>
      </c>
      <c r="V20" s="228">
        <f>IF(C21&lt;E21,1,0)+IF(F21&lt;H21,1,0)+IF(L21&lt;N21,1,0)+IF(O21&lt;Q21,1,0)</f>
        <v>2</v>
      </c>
      <c r="W20" s="230">
        <f>(R20*2)+(T20*1)</f>
        <v>4</v>
      </c>
      <c r="X20" s="24" t="s">
        <v>250</v>
      </c>
      <c r="Y20" s="25">
        <f>C21+F21+L21+O21</f>
        <v>26</v>
      </c>
      <c r="Z20" s="219">
        <v>4</v>
      </c>
      <c r="AA20" s="231" t="s">
        <v>26</v>
      </c>
    </row>
    <row r="21" spans="1:27" ht="16.5" customHeight="1" thickBot="1" x14ac:dyDescent="0.2">
      <c r="A21" s="235"/>
      <c r="B21" s="255"/>
      <c r="C21" s="47">
        <f>タイムテーブル!$P$18</f>
        <v>4</v>
      </c>
      <c r="D21" s="48" t="s">
        <v>6</v>
      </c>
      <c r="E21" s="49">
        <f>タイムテーブル!$N$18</f>
        <v>11</v>
      </c>
      <c r="F21" s="47">
        <f>タイムテーブル!$P$15</f>
        <v>7</v>
      </c>
      <c r="G21" s="48" t="s">
        <v>6</v>
      </c>
      <c r="H21" s="49">
        <f>タイムテーブル!$N$15</f>
        <v>4</v>
      </c>
      <c r="I21" s="216"/>
      <c r="J21" s="217"/>
      <c r="K21" s="218"/>
      <c r="L21" s="47">
        <f>タイムテーブル!$E$8</f>
        <v>6</v>
      </c>
      <c r="M21" s="48" t="s">
        <v>6</v>
      </c>
      <c r="N21" s="49">
        <f>タイムテーブル!$G$8</f>
        <v>7</v>
      </c>
      <c r="O21" s="47">
        <f>タイムテーブル!$E$32</f>
        <v>9</v>
      </c>
      <c r="P21" s="48" t="s">
        <v>6</v>
      </c>
      <c r="Q21" s="49">
        <f>タイムテーブル!$G$32</f>
        <v>1</v>
      </c>
      <c r="R21" s="239"/>
      <c r="S21" s="227"/>
      <c r="T21" s="225"/>
      <c r="U21" s="227"/>
      <c r="V21" s="229"/>
      <c r="W21" s="230"/>
      <c r="X21" s="29" t="s">
        <v>251</v>
      </c>
      <c r="Y21" s="30">
        <f>E21+H21+N21+Q21</f>
        <v>23</v>
      </c>
      <c r="Z21" s="219"/>
      <c r="AA21" s="231"/>
    </row>
    <row r="22" spans="1:27" ht="16.5" customHeight="1" thickBot="1" x14ac:dyDescent="0.2">
      <c r="A22" s="234">
        <v>9</v>
      </c>
      <c r="B22" s="236" t="s">
        <v>82</v>
      </c>
      <c r="C22" s="221" t="str">
        <f>IF(C23+E23&gt;0,IF(C23&gt;E23,"○",IF(C23&lt;E23,"×","△")),"")</f>
        <v>×</v>
      </c>
      <c r="D22" s="222"/>
      <c r="E22" s="223"/>
      <c r="F22" s="221" t="str">
        <f>IF(F23+H23&gt;0,IF(F23&gt;H23,"○",IF(F23&lt;H23,"×","△")),"")</f>
        <v>○</v>
      </c>
      <c r="G22" s="222"/>
      <c r="H22" s="223"/>
      <c r="I22" s="221" t="str">
        <f>IF(I23+K23&gt;0,IF(I23&gt;K23,"○",IF(I23&lt;K23,"×","△")),"")</f>
        <v>○</v>
      </c>
      <c r="J22" s="222"/>
      <c r="K22" s="223"/>
      <c r="L22" s="213"/>
      <c r="M22" s="214"/>
      <c r="N22" s="215"/>
      <c r="O22" s="221" t="str">
        <f>IF(O23+Q23&gt;0,IF(O23&gt;Q23,"○",IF(O23&lt;Q23,"×","△")),"")</f>
        <v>○</v>
      </c>
      <c r="P22" s="222"/>
      <c r="Q22" s="223"/>
      <c r="R22" s="238">
        <f>IF(C23&gt;E23,1,0)+IF(F23&gt;H23,1,0)+IF(I23&gt;K23,1,0)+IF(O23&gt;Q23,1,0)</f>
        <v>3</v>
      </c>
      <c r="S22" s="226" t="s">
        <v>183</v>
      </c>
      <c r="T22" s="224">
        <f>IF(C23+E23&gt;0,IF(C23=E23,1,0),0)+IF(F23+H23&gt;0,IF(F23=H23,1,0),0)+IF(I23+K23&gt;0,IF(I23=K23,1,0),0)+IF(O23+Q23&gt;0,IF(O23=Q23,1,0),0)</f>
        <v>0</v>
      </c>
      <c r="U22" s="226" t="s">
        <v>183</v>
      </c>
      <c r="V22" s="228">
        <f>IF(C23&lt;E23,1,0)+IF(F23&lt;H23,1,0)+IF(I23&lt;K23,1,0)+IF(O23&lt;Q23,1,0)</f>
        <v>1</v>
      </c>
      <c r="W22" s="230">
        <f>(R22*2)+(T22*1)</f>
        <v>6</v>
      </c>
      <c r="X22" s="24" t="s">
        <v>250</v>
      </c>
      <c r="Y22" s="25">
        <f>C23+F23+I23+O23</f>
        <v>30</v>
      </c>
      <c r="Z22" s="219">
        <v>2</v>
      </c>
      <c r="AA22" s="231" t="s">
        <v>27</v>
      </c>
    </row>
    <row r="23" spans="1:27" ht="16.5" customHeight="1" thickBot="1" x14ac:dyDescent="0.2">
      <c r="A23" s="235"/>
      <c r="B23" s="237"/>
      <c r="C23" s="47">
        <f>タイムテーブル!$P$33</f>
        <v>4</v>
      </c>
      <c r="D23" s="48" t="s">
        <v>6</v>
      </c>
      <c r="E23" s="49">
        <f>タイムテーブル!$N$33</f>
        <v>11</v>
      </c>
      <c r="F23" s="47">
        <f>タイムテーブル!$P$30</f>
        <v>9</v>
      </c>
      <c r="G23" s="48" t="s">
        <v>6</v>
      </c>
      <c r="H23" s="49">
        <f>タイムテーブル!$N$30</f>
        <v>8</v>
      </c>
      <c r="I23" s="47">
        <f>タイムテーブル!$G$8</f>
        <v>7</v>
      </c>
      <c r="J23" s="48" t="s">
        <v>6</v>
      </c>
      <c r="K23" s="49">
        <f>タイムテーブル!$E$8</f>
        <v>6</v>
      </c>
      <c r="L23" s="216"/>
      <c r="M23" s="217"/>
      <c r="N23" s="218"/>
      <c r="O23" s="47">
        <f>タイムテーブル!$E$17</f>
        <v>10</v>
      </c>
      <c r="P23" s="48" t="s">
        <v>6</v>
      </c>
      <c r="Q23" s="49">
        <f>タイムテーブル!$G$17</f>
        <v>3</v>
      </c>
      <c r="R23" s="239"/>
      <c r="S23" s="227"/>
      <c r="T23" s="225"/>
      <c r="U23" s="227"/>
      <c r="V23" s="229"/>
      <c r="W23" s="230"/>
      <c r="X23" s="29" t="s">
        <v>251</v>
      </c>
      <c r="Y23" s="30">
        <f>E23+H23+K23+Q23</f>
        <v>28</v>
      </c>
      <c r="Z23" s="219"/>
      <c r="AA23" s="231"/>
    </row>
    <row r="24" spans="1:27" ht="16.5" customHeight="1" thickBot="1" x14ac:dyDescent="0.2">
      <c r="A24" s="234">
        <v>10</v>
      </c>
      <c r="B24" s="236" t="s">
        <v>83</v>
      </c>
      <c r="C24" s="221" t="str">
        <f>IF(C25+E25&gt;0,IF(C25&gt;E25,"○",IF(C25&lt;E25,"×","△")),"")</f>
        <v>×</v>
      </c>
      <c r="D24" s="222"/>
      <c r="E24" s="223"/>
      <c r="F24" s="221" t="str">
        <f>IF(F25+H25&gt;0,IF(F25&gt;H25,"○",IF(F25&lt;H25,"×","△")),"")</f>
        <v>×</v>
      </c>
      <c r="G24" s="222"/>
      <c r="H24" s="223"/>
      <c r="I24" s="221" t="str">
        <f>IF(I25+K25&gt;0,IF(I25&gt;K25,"○",IF(I25&lt;K25,"×","△")),"")</f>
        <v>×</v>
      </c>
      <c r="J24" s="222"/>
      <c r="K24" s="223"/>
      <c r="L24" s="221" t="str">
        <f>IF(L25+N25&gt;0,IF(L25&gt;N25,"○",IF(L25&lt;N25,"×","△")),"")</f>
        <v>×</v>
      </c>
      <c r="M24" s="222"/>
      <c r="N24" s="223"/>
      <c r="O24" s="213"/>
      <c r="P24" s="214"/>
      <c r="Q24" s="215"/>
      <c r="R24" s="238">
        <f>IF(C25&gt;E25,1,0)+IF(F25&gt;H25,1,0)+IF(I25&gt;K25,1,0)+IF(L25&gt;N25,1,0)</f>
        <v>0</v>
      </c>
      <c r="S24" s="226" t="s">
        <v>183</v>
      </c>
      <c r="T24" s="224">
        <f>IF(C25+E25&gt;0,IF(C25=E25,1,0),0)+IF(F25+H25&gt;0,IF(F25=H25,1,0),0)+IF(I25+K25&gt;0,IF(I25=K25,1,0),0)+IF(L25+N25&gt;0,IF(L25=N25,1,0),0)</f>
        <v>0</v>
      </c>
      <c r="U24" s="226" t="s">
        <v>183</v>
      </c>
      <c r="V24" s="228">
        <f>IF(C25&lt;E25,1,0)+IF(F25&lt;H25,1,0)+IF(I25&lt;K25,1,0)+IF(L25&lt;N25,1,0)</f>
        <v>4</v>
      </c>
      <c r="W24" s="230">
        <f>(R24*2)+(T24*1)</f>
        <v>0</v>
      </c>
      <c r="X24" s="24" t="s">
        <v>250</v>
      </c>
      <c r="Y24" s="25">
        <f>C25+F25+I25+L25</f>
        <v>12</v>
      </c>
      <c r="Z24" s="219">
        <v>5</v>
      </c>
      <c r="AA24" s="231" t="s">
        <v>27</v>
      </c>
    </row>
    <row r="25" spans="1:27" ht="16.5" customHeight="1" thickBot="1" x14ac:dyDescent="0.2">
      <c r="A25" s="235"/>
      <c r="B25" s="237"/>
      <c r="C25" s="47">
        <f>タイムテーブル!$N$9</f>
        <v>5</v>
      </c>
      <c r="D25" s="48" t="s">
        <v>6</v>
      </c>
      <c r="E25" s="49">
        <f>タイムテーブル!$P$9</f>
        <v>11</v>
      </c>
      <c r="F25" s="47">
        <f>タイムテーブル!$P$34</f>
        <v>3</v>
      </c>
      <c r="G25" s="48" t="s">
        <v>6</v>
      </c>
      <c r="H25" s="49">
        <f>タイムテーブル!$N$34</f>
        <v>10</v>
      </c>
      <c r="I25" s="47">
        <f>タイムテーブル!$G$32</f>
        <v>1</v>
      </c>
      <c r="J25" s="48" t="s">
        <v>6</v>
      </c>
      <c r="K25" s="49">
        <f>タイムテーブル!$E$32</f>
        <v>9</v>
      </c>
      <c r="L25" s="47">
        <f>タイムテーブル!$G$17</f>
        <v>3</v>
      </c>
      <c r="M25" s="48" t="s">
        <v>6</v>
      </c>
      <c r="N25" s="49">
        <f>タイムテーブル!$E$17</f>
        <v>10</v>
      </c>
      <c r="O25" s="216"/>
      <c r="P25" s="217"/>
      <c r="Q25" s="218"/>
      <c r="R25" s="239"/>
      <c r="S25" s="227"/>
      <c r="T25" s="225"/>
      <c r="U25" s="227"/>
      <c r="V25" s="229"/>
      <c r="W25" s="230"/>
      <c r="X25" s="29" t="s">
        <v>251</v>
      </c>
      <c r="Y25" s="30">
        <f>E25+H25+K25+N25</f>
        <v>40</v>
      </c>
      <c r="Z25" s="219"/>
      <c r="AA25" s="231"/>
    </row>
    <row r="26" spans="1:27" ht="12" customHeight="1" thickBot="1" x14ac:dyDescent="0.2">
      <c r="A26" s="31"/>
      <c r="B26" s="32"/>
      <c r="C26" s="33"/>
      <c r="D26" s="34"/>
      <c r="E26" s="33"/>
      <c r="F26" s="33"/>
      <c r="G26" s="34"/>
      <c r="H26" s="33"/>
      <c r="I26" s="33"/>
      <c r="J26" s="34"/>
      <c r="K26" s="33"/>
      <c r="L26" s="33"/>
      <c r="M26" s="34"/>
      <c r="N26" s="33"/>
      <c r="O26" s="33"/>
      <c r="P26" s="33"/>
      <c r="Q26" s="33"/>
      <c r="R26" s="35"/>
      <c r="S26" s="36"/>
      <c r="T26" s="35"/>
      <c r="U26" s="36"/>
      <c r="V26" s="35"/>
      <c r="W26" s="37"/>
      <c r="X26" s="38"/>
      <c r="Y26" s="36"/>
      <c r="Z26" s="39"/>
      <c r="AA26" s="13"/>
    </row>
    <row r="27" spans="1:27" ht="30" customHeight="1" thickBot="1" x14ac:dyDescent="0.2">
      <c r="A27" s="240" t="s">
        <v>84</v>
      </c>
      <c r="B27" s="241"/>
      <c r="C27" s="242" t="s">
        <v>231</v>
      </c>
      <c r="D27" s="222"/>
      <c r="E27" s="223"/>
      <c r="F27" s="242" t="s">
        <v>232</v>
      </c>
      <c r="G27" s="222"/>
      <c r="H27" s="223"/>
      <c r="I27" s="242" t="s">
        <v>233</v>
      </c>
      <c r="J27" s="222"/>
      <c r="K27" s="223"/>
      <c r="L27" s="242" t="s">
        <v>234</v>
      </c>
      <c r="M27" s="222"/>
      <c r="N27" s="223"/>
      <c r="O27" s="242" t="s">
        <v>235</v>
      </c>
      <c r="P27" s="222"/>
      <c r="Q27" s="223"/>
      <c r="R27" s="243" t="s">
        <v>11</v>
      </c>
      <c r="S27" s="244"/>
      <c r="T27" s="244"/>
      <c r="U27" s="244"/>
      <c r="V27" s="245"/>
      <c r="W27" s="23" t="s">
        <v>12</v>
      </c>
      <c r="X27" s="246" t="s">
        <v>13</v>
      </c>
      <c r="Y27" s="247"/>
      <c r="Z27" s="23" t="s">
        <v>14</v>
      </c>
      <c r="AA27" s="12" t="s">
        <v>31</v>
      </c>
    </row>
    <row r="28" spans="1:27" ht="16.5" customHeight="1" thickBot="1" x14ac:dyDescent="0.2">
      <c r="A28" s="234">
        <v>11</v>
      </c>
      <c r="B28" s="250" t="s">
        <v>85</v>
      </c>
      <c r="C28" s="213"/>
      <c r="D28" s="214"/>
      <c r="E28" s="215"/>
      <c r="F28" s="221" t="str">
        <f>IF(F29+H29&gt;0,IF(F29&gt;H29,"○",IF(F29&lt;H29,"×","△")),"")</f>
        <v>×</v>
      </c>
      <c r="G28" s="222"/>
      <c r="H28" s="223"/>
      <c r="I28" s="221" t="str">
        <f>IF(I29+K29&gt;0,IF(I29&gt;K29,"○",IF(I29&lt;K29,"×","△")),"")</f>
        <v>×</v>
      </c>
      <c r="J28" s="222"/>
      <c r="K28" s="223"/>
      <c r="L28" s="221" t="str">
        <f>IF(L29+N29&gt;0,IF(L29&gt;N29,"○",IF(L29&lt;N29,"×","△")),"")</f>
        <v>×</v>
      </c>
      <c r="M28" s="222"/>
      <c r="N28" s="223"/>
      <c r="O28" s="221" t="str">
        <f>IF(O29+Q29&gt;0,IF(O29&gt;Q29,"○",IF(O29&lt;Q29,"×","△")),"")</f>
        <v>×</v>
      </c>
      <c r="P28" s="222"/>
      <c r="Q28" s="223"/>
      <c r="R28" s="238">
        <f>IF(F29&gt;H29,1,0)+IF(I29&gt;K29,1,0)+IF(L29&gt;N29,1,0)+IF(O29&gt;Q29,1,0)</f>
        <v>0</v>
      </c>
      <c r="S28" s="226" t="s">
        <v>183</v>
      </c>
      <c r="T28" s="224">
        <f>IF(F29+H29&gt;0,IF(F29=H29,1,0),0)+IF(I29+K29&gt;0,IF(I29=K29,1,0),0)+IF(L29+N29&gt;0,IF(L29=N29,1,0),0)+IF(O29+Q29&gt;0,IF(O29=Q29,1,0),0)</f>
        <v>0</v>
      </c>
      <c r="U28" s="226" t="s">
        <v>183</v>
      </c>
      <c r="V28" s="228">
        <f>IF(F29&lt;H29,1,0)+IF(I29&lt;K29,1,0)+IF(L29&lt;N29,1,0)+IF(O29&lt;Q29,1,0)</f>
        <v>4</v>
      </c>
      <c r="W28" s="230">
        <f>(R28*2)+(T28*1)</f>
        <v>0</v>
      </c>
      <c r="X28" s="24" t="s">
        <v>250</v>
      </c>
      <c r="Y28" s="25">
        <f>F29+I29+L29+O29</f>
        <v>28</v>
      </c>
      <c r="Z28" s="219">
        <v>5</v>
      </c>
      <c r="AA28" s="220" t="s">
        <v>25</v>
      </c>
    </row>
    <row r="29" spans="1:27" ht="16.5" customHeight="1" thickBot="1" x14ac:dyDescent="0.2">
      <c r="A29" s="235"/>
      <c r="B29" s="251"/>
      <c r="C29" s="216"/>
      <c r="D29" s="217"/>
      <c r="E29" s="218"/>
      <c r="F29" s="47">
        <f>タイムテーブル!$E$7</f>
        <v>7</v>
      </c>
      <c r="G29" s="48" t="s">
        <v>6</v>
      </c>
      <c r="H29" s="49">
        <f>タイムテーブル!$G$7</f>
        <v>10</v>
      </c>
      <c r="I29" s="47">
        <f>タイムテーブル!$E$19</f>
        <v>6</v>
      </c>
      <c r="J29" s="48" t="s">
        <v>6</v>
      </c>
      <c r="K29" s="49">
        <f>タイムテーブル!$G$19</f>
        <v>10</v>
      </c>
      <c r="L29" s="47">
        <f>タイムテーブル!$E$34</f>
        <v>6</v>
      </c>
      <c r="M29" s="48" t="s">
        <v>6</v>
      </c>
      <c r="N29" s="49">
        <f>タイムテーブル!$G$34</f>
        <v>8</v>
      </c>
      <c r="O29" s="47">
        <f>タイムテーブル!$G$10</f>
        <v>9</v>
      </c>
      <c r="P29" s="48" t="s">
        <v>6</v>
      </c>
      <c r="Q29" s="49">
        <f>タイムテーブル!$E$10</f>
        <v>11</v>
      </c>
      <c r="R29" s="239"/>
      <c r="S29" s="227"/>
      <c r="T29" s="225"/>
      <c r="U29" s="227"/>
      <c r="V29" s="229"/>
      <c r="W29" s="230"/>
      <c r="X29" s="29" t="s">
        <v>251</v>
      </c>
      <c r="Y29" s="30">
        <f>H29+K29+N29+Q29</f>
        <v>39</v>
      </c>
      <c r="Z29" s="219"/>
      <c r="AA29" s="220"/>
    </row>
    <row r="30" spans="1:27" ht="16.5" customHeight="1" thickBot="1" x14ac:dyDescent="0.2">
      <c r="A30" s="234">
        <v>12</v>
      </c>
      <c r="B30" s="252" t="s">
        <v>86</v>
      </c>
      <c r="C30" s="221" t="str">
        <f>IF(C31+E31&gt;0,IF(C31&gt;E31,"○",IF(C31&lt;E31,"×","△")),"")</f>
        <v>○</v>
      </c>
      <c r="D30" s="222"/>
      <c r="E30" s="223"/>
      <c r="F30" s="213"/>
      <c r="G30" s="214"/>
      <c r="H30" s="215"/>
      <c r="I30" s="221" t="str">
        <f>IF(I31+K31&gt;0,IF(I31&gt;K31,"○",IF(I31&lt;K31,"×","△")),"")</f>
        <v>○</v>
      </c>
      <c r="J30" s="222"/>
      <c r="K30" s="223"/>
      <c r="L30" s="221" t="str">
        <f>IF(L31+N31&gt;0,IF(L31&gt;N31,"○",IF(L31&lt;N31,"×","△")),"")</f>
        <v>×</v>
      </c>
      <c r="M30" s="222"/>
      <c r="N30" s="223"/>
      <c r="O30" s="221" t="str">
        <f>IF(O31+Q31&gt;0,IF(O31&gt;Q31,"○",IF(O31&lt;Q31,"×","△")),"")</f>
        <v>×</v>
      </c>
      <c r="P30" s="222"/>
      <c r="Q30" s="223"/>
      <c r="R30" s="238">
        <f>IF(C31&gt;E31,1,0)+IF(I31&gt;K31,1,0)+IF(L31&gt;N31,1,0)+IF(O31&gt;Q31,1,0)</f>
        <v>2</v>
      </c>
      <c r="S30" s="226" t="s">
        <v>183</v>
      </c>
      <c r="T30" s="224">
        <f>IF(C31+E31&gt;0,IF(C31=E31,1,0),0)+IF(I31+K31&gt;0,IF(I31=K31,1,0),0)+IF(L31+N31&gt;0,IF(L31=N31,1,0),0)+IF(O31+Q31&gt;0,IF(O31=Q31,1,0),0)</f>
        <v>0</v>
      </c>
      <c r="U30" s="226" t="s">
        <v>183</v>
      </c>
      <c r="V30" s="228">
        <f>IF(C31&lt;E31,1,0)+IF(I31&lt;K31,1,0)+IF(L31&lt;N31,1,0)+IF(O31&lt;Q31,1,0)</f>
        <v>2</v>
      </c>
      <c r="W30" s="230">
        <f>(R30*2)+(T30*1)</f>
        <v>4</v>
      </c>
      <c r="X30" s="24" t="s">
        <v>250</v>
      </c>
      <c r="Y30" s="25">
        <f>C31+I31+L31+O31</f>
        <v>31</v>
      </c>
      <c r="Z30" s="219">
        <v>4</v>
      </c>
      <c r="AA30" s="232" t="s">
        <v>30</v>
      </c>
    </row>
    <row r="31" spans="1:27" ht="16.5" customHeight="1" thickBot="1" x14ac:dyDescent="0.2">
      <c r="A31" s="235"/>
      <c r="B31" s="237"/>
      <c r="C31" s="47">
        <f>タイムテーブル!$G$7</f>
        <v>10</v>
      </c>
      <c r="D31" s="48" t="s">
        <v>6</v>
      </c>
      <c r="E31" s="49">
        <f>タイムテーブル!$E$7</f>
        <v>7</v>
      </c>
      <c r="F31" s="216"/>
      <c r="G31" s="217"/>
      <c r="H31" s="218"/>
      <c r="I31" s="47">
        <f>タイムテーブル!$E$16</f>
        <v>9</v>
      </c>
      <c r="J31" s="48" t="s">
        <v>6</v>
      </c>
      <c r="K31" s="49">
        <f>タイムテーブル!$G$16</f>
        <v>7</v>
      </c>
      <c r="L31" s="47">
        <f>タイムテーブル!$E$31</f>
        <v>6</v>
      </c>
      <c r="M31" s="48" t="s">
        <v>6</v>
      </c>
      <c r="N31" s="49">
        <f>タイムテーブル!$G$31</f>
        <v>8</v>
      </c>
      <c r="O31" s="47">
        <f>タイムテーブル!$N$35</f>
        <v>6</v>
      </c>
      <c r="P31" s="48" t="s">
        <v>6</v>
      </c>
      <c r="Q31" s="49">
        <f>タイムテーブル!$P$35</f>
        <v>8</v>
      </c>
      <c r="R31" s="239"/>
      <c r="S31" s="227"/>
      <c r="T31" s="225"/>
      <c r="U31" s="227"/>
      <c r="V31" s="229"/>
      <c r="W31" s="230"/>
      <c r="X31" s="29" t="s">
        <v>251</v>
      </c>
      <c r="Y31" s="30">
        <f>E31+K31+N31+Q31</f>
        <v>30</v>
      </c>
      <c r="Z31" s="219"/>
      <c r="AA31" s="233"/>
    </row>
    <row r="32" spans="1:27" ht="16.5" customHeight="1" thickBot="1" x14ac:dyDescent="0.2">
      <c r="A32" s="234">
        <v>13</v>
      </c>
      <c r="B32" s="254" t="s">
        <v>87</v>
      </c>
      <c r="C32" s="221" t="str">
        <f>IF(C33+E33&gt;0,IF(C33&gt;E33,"○",IF(C33&lt;E33,"×","△")),"")</f>
        <v>○</v>
      </c>
      <c r="D32" s="222"/>
      <c r="E32" s="223"/>
      <c r="F32" s="221" t="str">
        <f>IF(F33+H33&gt;0,IF(F33&gt;H33,"○",IF(F33&lt;H33,"×","△")),"")</f>
        <v>×</v>
      </c>
      <c r="G32" s="222"/>
      <c r="H32" s="223"/>
      <c r="I32" s="213"/>
      <c r="J32" s="214"/>
      <c r="K32" s="215"/>
      <c r="L32" s="221" t="str">
        <f>IF(L33+N33&gt;0,IF(L33&gt;N33,"○",IF(L33&lt;N33,"×","△")),"")</f>
        <v>○</v>
      </c>
      <c r="M32" s="222"/>
      <c r="N32" s="223"/>
      <c r="O32" s="221" t="str">
        <f>IF(O33+Q33&gt;0,IF(O33&gt;Q33,"○",IF(O33&lt;Q33,"×","△")),"")</f>
        <v>○</v>
      </c>
      <c r="P32" s="222"/>
      <c r="Q32" s="223"/>
      <c r="R32" s="238">
        <f>IF(C33&gt;E33,1,0)+IF(F33&gt;H33,1,0)+IF(L33&gt;N33,1,0)+IF(O33&gt;Q33,1,0)</f>
        <v>3</v>
      </c>
      <c r="S32" s="226" t="s">
        <v>183</v>
      </c>
      <c r="T32" s="224">
        <f>IF(C33+E33&gt;0,IF(C33=E33,1,0),0)+IF(F33+H33&gt;0,IF(F33=H33,1,0),0)+IF(L33+N33&gt;0,IF(L33=N33,1,0),0)+IF(O33+Q33&gt;0,IF(O33=Q33,1,0),0)</f>
        <v>0</v>
      </c>
      <c r="U32" s="226" t="s">
        <v>183</v>
      </c>
      <c r="V32" s="228">
        <f>IF(C33&lt;E33,1,0)+IF(F33&lt;H33,1,0)+IF(L33&lt;N33,1,0)+IF(O33&lt;Q33,1,0)</f>
        <v>1</v>
      </c>
      <c r="W32" s="230">
        <f>(R32*2)+(T32*1)</f>
        <v>6</v>
      </c>
      <c r="X32" s="24" t="s">
        <v>250</v>
      </c>
      <c r="Y32" s="25">
        <f>C33+F33+L33+O33</f>
        <v>35</v>
      </c>
      <c r="Z32" s="219">
        <v>1</v>
      </c>
      <c r="AA32" s="231" t="s">
        <v>26</v>
      </c>
    </row>
    <row r="33" spans="1:27" ht="16.5" customHeight="1" thickBot="1" x14ac:dyDescent="0.2">
      <c r="A33" s="235"/>
      <c r="B33" s="255"/>
      <c r="C33" s="47">
        <f>タイムテーブル!$G$19</f>
        <v>10</v>
      </c>
      <c r="D33" s="48" t="s">
        <v>6</v>
      </c>
      <c r="E33" s="49">
        <f>タイムテーブル!$E$19</f>
        <v>6</v>
      </c>
      <c r="F33" s="47">
        <f>タイムテーブル!$G$16</f>
        <v>7</v>
      </c>
      <c r="G33" s="48" t="s">
        <v>6</v>
      </c>
      <c r="H33" s="49">
        <f>タイムテーブル!$E$16</f>
        <v>9</v>
      </c>
      <c r="I33" s="216"/>
      <c r="J33" s="217"/>
      <c r="K33" s="218"/>
      <c r="L33" s="47">
        <f>タイムテーブル!$N$8</f>
        <v>9</v>
      </c>
      <c r="M33" s="48" t="s">
        <v>6</v>
      </c>
      <c r="N33" s="49">
        <f>タイムテーブル!$P$8</f>
        <v>7</v>
      </c>
      <c r="O33" s="47">
        <f>タイムテーブル!$N$32</f>
        <v>9</v>
      </c>
      <c r="P33" s="48" t="s">
        <v>6</v>
      </c>
      <c r="Q33" s="49">
        <f>タイムテーブル!$P$32</f>
        <v>8</v>
      </c>
      <c r="R33" s="239"/>
      <c r="S33" s="227"/>
      <c r="T33" s="225"/>
      <c r="U33" s="227"/>
      <c r="V33" s="229"/>
      <c r="W33" s="230"/>
      <c r="X33" s="29" t="s">
        <v>251</v>
      </c>
      <c r="Y33" s="30">
        <f>E33+H33+N33+Q33</f>
        <v>30</v>
      </c>
      <c r="Z33" s="219"/>
      <c r="AA33" s="231"/>
    </row>
    <row r="34" spans="1:27" ht="16.5" customHeight="1" thickBot="1" x14ac:dyDescent="0.2">
      <c r="A34" s="234">
        <v>14</v>
      </c>
      <c r="B34" s="236" t="s">
        <v>88</v>
      </c>
      <c r="C34" s="221" t="str">
        <f>IF(C35+E35&gt;0,IF(C35&gt;E35,"○",IF(C35&lt;E35,"×","△")),"")</f>
        <v>○</v>
      </c>
      <c r="D34" s="222"/>
      <c r="E34" s="223"/>
      <c r="F34" s="221" t="str">
        <f>IF(F35+H35&gt;0,IF(F35&gt;H35,"○",IF(F35&lt;H35,"×","△")),"")</f>
        <v>○</v>
      </c>
      <c r="G34" s="222"/>
      <c r="H34" s="223"/>
      <c r="I34" s="221" t="str">
        <f>IF(I35+K35&gt;0,IF(I35&gt;K35,"○",IF(I35&lt;K35,"×","△")),"")</f>
        <v>×</v>
      </c>
      <c r="J34" s="222"/>
      <c r="K34" s="223"/>
      <c r="L34" s="213"/>
      <c r="M34" s="214"/>
      <c r="N34" s="215"/>
      <c r="O34" s="221" t="str">
        <f>IF(O35+Q35&gt;0,IF(O35&gt;Q35,"○",IF(O35&lt;Q35,"×","△")),"")</f>
        <v>○</v>
      </c>
      <c r="P34" s="222"/>
      <c r="Q34" s="223"/>
      <c r="R34" s="238">
        <f>IF(C35&gt;E35,1,0)+IF(F35&gt;H35,1,0)+IF(I35&gt;K35,1,0)+IF(O35&gt;Q35,1,0)</f>
        <v>3</v>
      </c>
      <c r="S34" s="226" t="s">
        <v>183</v>
      </c>
      <c r="T34" s="224">
        <f>IF(C35+E35&gt;0,IF(C35=E35,1,0),0)+IF(F35+H35&gt;0,IF(F35=H35,1,0),0)+IF(I35+K35&gt;0,IF(I35=K35,1,0),0)+IF(O35+Q35&gt;0,IF(O35=Q35,1,0),0)</f>
        <v>0</v>
      </c>
      <c r="U34" s="226" t="s">
        <v>183</v>
      </c>
      <c r="V34" s="228">
        <f>IF(C35&lt;E35,1,0)+IF(F35&lt;H35,1,0)+IF(I35&lt;K35,1,0)+IF(O35&lt;Q35,1,0)</f>
        <v>1</v>
      </c>
      <c r="W34" s="230">
        <f>(R34*2)+(T34*1)</f>
        <v>6</v>
      </c>
      <c r="X34" s="24" t="s">
        <v>250</v>
      </c>
      <c r="Y34" s="25">
        <f>C35+F35+I35+O35</f>
        <v>30</v>
      </c>
      <c r="Z34" s="219">
        <v>2</v>
      </c>
      <c r="AA34" s="231" t="s">
        <v>27</v>
      </c>
    </row>
    <row r="35" spans="1:27" ht="16.5" customHeight="1" thickBot="1" x14ac:dyDescent="0.2">
      <c r="A35" s="235"/>
      <c r="B35" s="237"/>
      <c r="C35" s="47">
        <f>タイムテーブル!$G$34</f>
        <v>8</v>
      </c>
      <c r="D35" s="48" t="s">
        <v>6</v>
      </c>
      <c r="E35" s="49">
        <f>タイムテーブル!$E$34</f>
        <v>6</v>
      </c>
      <c r="F35" s="47">
        <f>タイムテーブル!$G$31</f>
        <v>8</v>
      </c>
      <c r="G35" s="48" t="s">
        <v>6</v>
      </c>
      <c r="H35" s="49">
        <f>タイムテーブル!$E$31</f>
        <v>6</v>
      </c>
      <c r="I35" s="47">
        <f>タイムテーブル!$P$8</f>
        <v>7</v>
      </c>
      <c r="J35" s="48" t="s">
        <v>6</v>
      </c>
      <c r="K35" s="49">
        <f>タイムテーブル!$N$8</f>
        <v>9</v>
      </c>
      <c r="L35" s="216"/>
      <c r="M35" s="217"/>
      <c r="N35" s="218"/>
      <c r="O35" s="47">
        <f>タイムテーブル!$N$17</f>
        <v>7</v>
      </c>
      <c r="P35" s="48" t="s">
        <v>6</v>
      </c>
      <c r="Q35" s="49">
        <f>タイムテーブル!$P$17</f>
        <v>6</v>
      </c>
      <c r="R35" s="239"/>
      <c r="S35" s="227"/>
      <c r="T35" s="225"/>
      <c r="U35" s="227"/>
      <c r="V35" s="229"/>
      <c r="W35" s="230"/>
      <c r="X35" s="29" t="s">
        <v>251</v>
      </c>
      <c r="Y35" s="30">
        <f>E35+H35+K35+Q35</f>
        <v>27</v>
      </c>
      <c r="Z35" s="219"/>
      <c r="AA35" s="231"/>
    </row>
    <row r="36" spans="1:27" ht="16.5" customHeight="1" thickBot="1" x14ac:dyDescent="0.2">
      <c r="A36" s="234">
        <v>15</v>
      </c>
      <c r="B36" s="236" t="s">
        <v>89</v>
      </c>
      <c r="C36" s="221" t="str">
        <f>IF(C37+E37&gt;0,IF(C37&gt;E37,"○",IF(C37&lt;E37,"×","△")),"")</f>
        <v>○</v>
      </c>
      <c r="D36" s="222"/>
      <c r="E36" s="223"/>
      <c r="F36" s="221" t="str">
        <f>IF(F37+H37&gt;0,IF(F37&gt;H37,"○",IF(F37&lt;H37,"×","△")),"")</f>
        <v>○</v>
      </c>
      <c r="G36" s="222"/>
      <c r="H36" s="223"/>
      <c r="I36" s="221" t="str">
        <f>IF(I37+K37&gt;0,IF(I37&gt;K37,"○",IF(I37&lt;K37,"×","△")),"")</f>
        <v>×</v>
      </c>
      <c r="J36" s="222"/>
      <c r="K36" s="223"/>
      <c r="L36" s="221" t="str">
        <f>IF(L37+N37&gt;0,IF(L37&gt;N37,"○",IF(L37&lt;N37,"×","△")),"")</f>
        <v>×</v>
      </c>
      <c r="M36" s="222"/>
      <c r="N36" s="223"/>
      <c r="O36" s="213"/>
      <c r="P36" s="214"/>
      <c r="Q36" s="215"/>
      <c r="R36" s="238">
        <f>IF(C37&gt;E37,1,0)+IF(F37&gt;H37,1,0)+IF(I37&gt;K37,1,0)+IF(L37&gt;N37,1,0)</f>
        <v>2</v>
      </c>
      <c r="S36" s="226" t="s">
        <v>183</v>
      </c>
      <c r="T36" s="224">
        <f>IF(C37+E37&gt;0,IF(C37=E37,1,0),0)+IF(F37+H37&gt;0,IF(F37=H37,1,0),0)+IF(I37+K37&gt;0,IF(I37=K37,1,0),0)+IF(L37+N37&gt;0,IF(L37=N37,1,0),0)</f>
        <v>0</v>
      </c>
      <c r="U36" s="226" t="s">
        <v>183</v>
      </c>
      <c r="V36" s="228">
        <f>IF(C37&lt;E37,1,0)+IF(F37&lt;H37,1,0)+IF(I37&lt;K37,1,0)+IF(L37&lt;N37,1,0)</f>
        <v>2</v>
      </c>
      <c r="W36" s="230">
        <f>(R36*2)+(T36*1)</f>
        <v>4</v>
      </c>
      <c r="X36" s="24" t="s">
        <v>250</v>
      </c>
      <c r="Y36" s="25">
        <f>C37+F37+I37+L37</f>
        <v>33</v>
      </c>
      <c r="Z36" s="219">
        <v>3</v>
      </c>
      <c r="AA36" s="231" t="s">
        <v>27</v>
      </c>
    </row>
    <row r="37" spans="1:27" ht="16.5" customHeight="1" thickBot="1" x14ac:dyDescent="0.2">
      <c r="A37" s="235"/>
      <c r="B37" s="237"/>
      <c r="C37" s="47">
        <f>タイムテーブル!$E$10</f>
        <v>11</v>
      </c>
      <c r="D37" s="48" t="s">
        <v>6</v>
      </c>
      <c r="E37" s="49">
        <f>タイムテーブル!$G$10</f>
        <v>9</v>
      </c>
      <c r="F37" s="47">
        <f>タイムテーブル!$P$35</f>
        <v>8</v>
      </c>
      <c r="G37" s="48" t="s">
        <v>6</v>
      </c>
      <c r="H37" s="49">
        <f>タイムテーブル!$N$35</f>
        <v>6</v>
      </c>
      <c r="I37" s="47">
        <f>タイムテーブル!$P$32</f>
        <v>8</v>
      </c>
      <c r="J37" s="48" t="s">
        <v>6</v>
      </c>
      <c r="K37" s="49">
        <f>タイムテーブル!$N$32</f>
        <v>9</v>
      </c>
      <c r="L37" s="47">
        <f>タイムテーブル!$P$17</f>
        <v>6</v>
      </c>
      <c r="M37" s="48" t="s">
        <v>6</v>
      </c>
      <c r="N37" s="49">
        <f>タイムテーブル!$N$17</f>
        <v>7</v>
      </c>
      <c r="O37" s="216"/>
      <c r="P37" s="217"/>
      <c r="Q37" s="218"/>
      <c r="R37" s="239"/>
      <c r="S37" s="227"/>
      <c r="T37" s="225"/>
      <c r="U37" s="227"/>
      <c r="V37" s="229"/>
      <c r="W37" s="230"/>
      <c r="X37" s="29" t="s">
        <v>251</v>
      </c>
      <c r="Y37" s="30">
        <f>E37+H37+K37+N37</f>
        <v>31</v>
      </c>
      <c r="Z37" s="219"/>
      <c r="AA37" s="231"/>
    </row>
  </sheetData>
  <mergeCells count="250">
    <mergeCell ref="A36:A37"/>
    <mergeCell ref="B36:B37"/>
    <mergeCell ref="F36:H36"/>
    <mergeCell ref="I36:K36"/>
    <mergeCell ref="L36:N36"/>
    <mergeCell ref="C36:E36"/>
    <mergeCell ref="AA32:AA33"/>
    <mergeCell ref="R32:R33"/>
    <mergeCell ref="S32:S33"/>
    <mergeCell ref="T32:T33"/>
    <mergeCell ref="U32:U33"/>
    <mergeCell ref="V32:V33"/>
    <mergeCell ref="W32:W33"/>
    <mergeCell ref="Z36:Z37"/>
    <mergeCell ref="AA36:AA37"/>
    <mergeCell ref="R36:R37"/>
    <mergeCell ref="S36:S37"/>
    <mergeCell ref="T36:T37"/>
    <mergeCell ref="U36:U37"/>
    <mergeCell ref="V36:V37"/>
    <mergeCell ref="W36:W37"/>
    <mergeCell ref="A32:A33"/>
    <mergeCell ref="B32:B33"/>
    <mergeCell ref="C32:E32"/>
    <mergeCell ref="F32:H32"/>
    <mergeCell ref="A30:A31"/>
    <mergeCell ref="B30:B31"/>
    <mergeCell ref="C30:E30"/>
    <mergeCell ref="L30:N30"/>
    <mergeCell ref="R30:R31"/>
    <mergeCell ref="A22:A23"/>
    <mergeCell ref="B22:B23"/>
    <mergeCell ref="C22:E22"/>
    <mergeCell ref="F22:H22"/>
    <mergeCell ref="I22:K22"/>
    <mergeCell ref="L22:N23"/>
    <mergeCell ref="A28:A29"/>
    <mergeCell ref="B28:B29"/>
    <mergeCell ref="T28:T29"/>
    <mergeCell ref="U28:U29"/>
    <mergeCell ref="V28:V29"/>
    <mergeCell ref="T24:T25"/>
    <mergeCell ref="U24:U25"/>
    <mergeCell ref="V24:V25"/>
    <mergeCell ref="C28:E29"/>
    <mergeCell ref="F28:H28"/>
    <mergeCell ref="L28:N28"/>
    <mergeCell ref="O28:Q28"/>
    <mergeCell ref="R28:R29"/>
    <mergeCell ref="S28:S29"/>
    <mergeCell ref="I28:K28"/>
    <mergeCell ref="U20:U21"/>
    <mergeCell ref="V20:V21"/>
    <mergeCell ref="W20:W21"/>
    <mergeCell ref="Z20:Z21"/>
    <mergeCell ref="AA20:AA21"/>
    <mergeCell ref="L20:N20"/>
    <mergeCell ref="R20:R21"/>
    <mergeCell ref="S20:S21"/>
    <mergeCell ref="U22:U23"/>
    <mergeCell ref="V22:V23"/>
    <mergeCell ref="W22:W23"/>
    <mergeCell ref="Z22:Z23"/>
    <mergeCell ref="AA22:AA23"/>
    <mergeCell ref="R22:R23"/>
    <mergeCell ref="S22:S23"/>
    <mergeCell ref="T22:T23"/>
    <mergeCell ref="O22:Q22"/>
    <mergeCell ref="A20:A21"/>
    <mergeCell ref="B20:B21"/>
    <mergeCell ref="C20:E20"/>
    <mergeCell ref="F20:H20"/>
    <mergeCell ref="I20:K21"/>
    <mergeCell ref="R18:R19"/>
    <mergeCell ref="S18:S19"/>
    <mergeCell ref="T18:T19"/>
    <mergeCell ref="A18:A19"/>
    <mergeCell ref="B18:B19"/>
    <mergeCell ref="C18:E18"/>
    <mergeCell ref="F18:H19"/>
    <mergeCell ref="I18:K18"/>
    <mergeCell ref="L18:N18"/>
    <mergeCell ref="T20:T21"/>
    <mergeCell ref="O20:Q20"/>
    <mergeCell ref="Z16:Z17"/>
    <mergeCell ref="AA16:AA17"/>
    <mergeCell ref="L16:N16"/>
    <mergeCell ref="R16:R17"/>
    <mergeCell ref="S16:S17"/>
    <mergeCell ref="U18:U19"/>
    <mergeCell ref="V18:V19"/>
    <mergeCell ref="W18:W19"/>
    <mergeCell ref="Z18:Z19"/>
    <mergeCell ref="AA18:AA19"/>
    <mergeCell ref="O18:Q18"/>
    <mergeCell ref="X15:Y15"/>
    <mergeCell ref="A16:A17"/>
    <mergeCell ref="B16:B17"/>
    <mergeCell ref="C16:E17"/>
    <mergeCell ref="F16:H16"/>
    <mergeCell ref="I16:K16"/>
    <mergeCell ref="U12:U13"/>
    <mergeCell ref="V12:V13"/>
    <mergeCell ref="W12:W13"/>
    <mergeCell ref="T16:T17"/>
    <mergeCell ref="U16:U17"/>
    <mergeCell ref="V16:V17"/>
    <mergeCell ref="W16:W17"/>
    <mergeCell ref="A15:B15"/>
    <mergeCell ref="C15:E15"/>
    <mergeCell ref="F15:H15"/>
    <mergeCell ref="I15:K15"/>
    <mergeCell ref="L15:N15"/>
    <mergeCell ref="R12:R13"/>
    <mergeCell ref="S12:S13"/>
    <mergeCell ref="T12:T13"/>
    <mergeCell ref="R15:V15"/>
    <mergeCell ref="O15:Q15"/>
    <mergeCell ref="O16:Q16"/>
    <mergeCell ref="A12:A13"/>
    <mergeCell ref="B12:B13"/>
    <mergeCell ref="C12:E12"/>
    <mergeCell ref="F12:H12"/>
    <mergeCell ref="I12:K12"/>
    <mergeCell ref="R8:R9"/>
    <mergeCell ref="S8:S9"/>
    <mergeCell ref="T8:T9"/>
    <mergeCell ref="U8:U9"/>
    <mergeCell ref="A8:A9"/>
    <mergeCell ref="B8:B9"/>
    <mergeCell ref="C8:E8"/>
    <mergeCell ref="F8:H8"/>
    <mergeCell ref="I8:K9"/>
    <mergeCell ref="L8:N8"/>
    <mergeCell ref="A10:A11"/>
    <mergeCell ref="B10:B11"/>
    <mergeCell ref="C10:E10"/>
    <mergeCell ref="F10:H10"/>
    <mergeCell ref="I10:K10"/>
    <mergeCell ref="L10:N11"/>
    <mergeCell ref="R10:R11"/>
    <mergeCell ref="S10:S11"/>
    <mergeCell ref="T10:T11"/>
    <mergeCell ref="A1:Z1"/>
    <mergeCell ref="A3:B3"/>
    <mergeCell ref="C3:E3"/>
    <mergeCell ref="F3:H3"/>
    <mergeCell ref="I3:K3"/>
    <mergeCell ref="L3:N3"/>
    <mergeCell ref="R3:V3"/>
    <mergeCell ref="Z4:Z5"/>
    <mergeCell ref="O3:Q3"/>
    <mergeCell ref="U4:U5"/>
    <mergeCell ref="V4:V5"/>
    <mergeCell ref="W4:W5"/>
    <mergeCell ref="R4:R5"/>
    <mergeCell ref="S4:S5"/>
    <mergeCell ref="T4:T5"/>
    <mergeCell ref="O8:Q8"/>
    <mergeCell ref="O10:Q10"/>
    <mergeCell ref="X3:Y3"/>
    <mergeCell ref="A4:A5"/>
    <mergeCell ref="B4:B5"/>
    <mergeCell ref="C4:E5"/>
    <mergeCell ref="F4:H4"/>
    <mergeCell ref="I4:K4"/>
    <mergeCell ref="L4:N4"/>
    <mergeCell ref="A6:A7"/>
    <mergeCell ref="B6:B7"/>
    <mergeCell ref="C6:E6"/>
    <mergeCell ref="F6:H7"/>
    <mergeCell ref="I6:K6"/>
    <mergeCell ref="L6:N6"/>
    <mergeCell ref="L12:N12"/>
    <mergeCell ref="O12:Q13"/>
    <mergeCell ref="R6:R7"/>
    <mergeCell ref="S6:S7"/>
    <mergeCell ref="T6:T7"/>
    <mergeCell ref="AA4:AA5"/>
    <mergeCell ref="W6:W7"/>
    <mergeCell ref="Z6:Z7"/>
    <mergeCell ref="AA6:AA7"/>
    <mergeCell ref="U6:U7"/>
    <mergeCell ref="V6:V7"/>
    <mergeCell ref="V8:V9"/>
    <mergeCell ref="W8:W9"/>
    <mergeCell ref="Z8:Z9"/>
    <mergeCell ref="AA8:AA9"/>
    <mergeCell ref="Z12:Z13"/>
    <mergeCell ref="AA12:AA13"/>
    <mergeCell ref="U10:U11"/>
    <mergeCell ref="V10:V11"/>
    <mergeCell ref="W10:W11"/>
    <mergeCell ref="Z10:Z11"/>
    <mergeCell ref="AA10:AA11"/>
    <mergeCell ref="O4:Q4"/>
    <mergeCell ref="O6:Q6"/>
    <mergeCell ref="Z24:Z25"/>
    <mergeCell ref="AA24:AA25"/>
    <mergeCell ref="A27:B27"/>
    <mergeCell ref="C27:E27"/>
    <mergeCell ref="F27:H27"/>
    <mergeCell ref="I27:K27"/>
    <mergeCell ref="L27:N27"/>
    <mergeCell ref="O27:Q27"/>
    <mergeCell ref="R27:V27"/>
    <mergeCell ref="X27:Y27"/>
    <mergeCell ref="A24:A25"/>
    <mergeCell ref="B24:B25"/>
    <mergeCell ref="C24:E24"/>
    <mergeCell ref="F24:H24"/>
    <mergeCell ref="I24:K24"/>
    <mergeCell ref="L24:N24"/>
    <mergeCell ref="O24:Q25"/>
    <mergeCell ref="R24:R25"/>
    <mergeCell ref="S24:S25"/>
    <mergeCell ref="W24:W25"/>
    <mergeCell ref="A34:A35"/>
    <mergeCell ref="B34:B35"/>
    <mergeCell ref="C34:E34"/>
    <mergeCell ref="F34:H34"/>
    <mergeCell ref="I34:K34"/>
    <mergeCell ref="L34:N35"/>
    <mergeCell ref="O34:Q34"/>
    <mergeCell ref="R34:R35"/>
    <mergeCell ref="S34:S35"/>
    <mergeCell ref="O36:Q37"/>
    <mergeCell ref="Z28:Z29"/>
    <mergeCell ref="AA28:AA29"/>
    <mergeCell ref="F30:H31"/>
    <mergeCell ref="I30:K30"/>
    <mergeCell ref="O30:Q30"/>
    <mergeCell ref="I32:K33"/>
    <mergeCell ref="L32:N32"/>
    <mergeCell ref="O32:Q32"/>
    <mergeCell ref="T34:T35"/>
    <mergeCell ref="U34:U35"/>
    <mergeCell ref="V34:V35"/>
    <mergeCell ref="W34:W35"/>
    <mergeCell ref="Z34:Z35"/>
    <mergeCell ref="AA34:AA35"/>
    <mergeCell ref="W28:W29"/>
    <mergeCell ref="V30:V31"/>
    <mergeCell ref="W30:W31"/>
    <mergeCell ref="Z30:Z31"/>
    <mergeCell ref="AA30:AA31"/>
    <mergeCell ref="S30:S31"/>
    <mergeCell ref="T30:T31"/>
    <mergeCell ref="U30:U31"/>
    <mergeCell ref="Z32:Z33"/>
  </mergeCells>
  <phoneticPr fontId="3"/>
  <pageMargins left="0.7" right="0.7" top="0.75" bottom="0.75" header="0.3" footer="0.3"/>
  <pageSetup paperSize="9" scale="8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1"/>
  <sheetViews>
    <sheetView view="pageBreakPreview" zoomScale="115" zoomScaleNormal="100" zoomScaleSheetLayoutView="115" workbookViewId="0">
      <selection sqref="A1:W1"/>
    </sheetView>
  </sheetViews>
  <sheetFormatPr defaultRowHeight="15.75" x14ac:dyDescent="0.15"/>
  <cols>
    <col min="1" max="1" width="4.125" style="12" customWidth="1"/>
    <col min="2" max="2" width="30.625" style="12" customWidth="1"/>
    <col min="3" max="19" width="2.5" style="12" customWidth="1"/>
    <col min="20" max="20" width="4.5" style="12" customWidth="1"/>
    <col min="21" max="21" width="3.625" style="12" customWidth="1"/>
    <col min="22" max="22" width="6" style="12" bestFit="1" customWidth="1"/>
    <col min="23" max="23" width="4.5" style="12" customWidth="1"/>
    <col min="24" max="24" width="3.625" style="12" hidden="1" customWidth="1"/>
    <col min="25" max="25" width="2.125" style="12" customWidth="1"/>
    <col min="26" max="26" width="3.625" style="12" customWidth="1"/>
    <col min="27" max="27" width="2.125" style="12" customWidth="1"/>
    <col min="28" max="28" width="3.625" style="12" customWidth="1"/>
    <col min="29" max="29" width="8.25" style="12" customWidth="1"/>
    <col min="30" max="30" width="3.875" style="12" customWidth="1"/>
    <col min="31" max="31" width="4.625" style="12" customWidth="1"/>
    <col min="32" max="32" width="8.25" style="12" customWidth="1"/>
    <col min="33" max="253" width="9" style="12"/>
    <col min="254" max="254" width="4.125" style="12" customWidth="1"/>
    <col min="255" max="255" width="18.375" style="12" customWidth="1"/>
    <col min="256" max="270" width="3.125" style="12" customWidth="1"/>
    <col min="271" max="275" width="2.625" style="12" customWidth="1"/>
    <col min="276" max="276" width="6.625" style="12" customWidth="1"/>
    <col min="277" max="278" width="3.625" style="12" customWidth="1"/>
    <col min="279" max="279" width="6.625" style="12" customWidth="1"/>
    <col min="280" max="280" width="3.625" style="12" customWidth="1"/>
    <col min="281" max="281" width="2.125" style="12" customWidth="1"/>
    <col min="282" max="282" width="3.625" style="12" customWidth="1"/>
    <col min="283" max="283" width="2.125" style="12" customWidth="1"/>
    <col min="284" max="284" width="3.625" style="12" customWidth="1"/>
    <col min="285" max="285" width="8.25" style="12" customWidth="1"/>
    <col min="286" max="286" width="3.875" style="12" customWidth="1"/>
    <col min="287" max="287" width="4.625" style="12" customWidth="1"/>
    <col min="288" max="288" width="8.25" style="12" customWidth="1"/>
    <col min="289" max="509" width="9" style="12"/>
    <col min="510" max="510" width="4.125" style="12" customWidth="1"/>
    <col min="511" max="511" width="18.375" style="12" customWidth="1"/>
    <col min="512" max="526" width="3.125" style="12" customWidth="1"/>
    <col min="527" max="531" width="2.625" style="12" customWidth="1"/>
    <col min="532" max="532" width="6.625" style="12" customWidth="1"/>
    <col min="533" max="534" width="3.625" style="12" customWidth="1"/>
    <col min="535" max="535" width="6.625" style="12" customWidth="1"/>
    <col min="536" max="536" width="3.625" style="12" customWidth="1"/>
    <col min="537" max="537" width="2.125" style="12" customWidth="1"/>
    <col min="538" max="538" width="3.625" style="12" customWidth="1"/>
    <col min="539" max="539" width="2.125" style="12" customWidth="1"/>
    <col min="540" max="540" width="3.625" style="12" customWidth="1"/>
    <col min="541" max="541" width="8.25" style="12" customWidth="1"/>
    <col min="542" max="542" width="3.875" style="12" customWidth="1"/>
    <col min="543" max="543" width="4.625" style="12" customWidth="1"/>
    <col min="544" max="544" width="8.25" style="12" customWidth="1"/>
    <col min="545" max="765" width="9" style="12"/>
    <col min="766" max="766" width="4.125" style="12" customWidth="1"/>
    <col min="767" max="767" width="18.375" style="12" customWidth="1"/>
    <col min="768" max="782" width="3.125" style="12" customWidth="1"/>
    <col min="783" max="787" width="2.625" style="12" customWidth="1"/>
    <col min="788" max="788" width="6.625" style="12" customWidth="1"/>
    <col min="789" max="790" width="3.625" style="12" customWidth="1"/>
    <col min="791" max="791" width="6.625" style="12" customWidth="1"/>
    <col min="792" max="792" width="3.625" style="12" customWidth="1"/>
    <col min="793" max="793" width="2.125" style="12" customWidth="1"/>
    <col min="794" max="794" width="3.625" style="12" customWidth="1"/>
    <col min="795" max="795" width="2.125" style="12" customWidth="1"/>
    <col min="796" max="796" width="3.625" style="12" customWidth="1"/>
    <col min="797" max="797" width="8.25" style="12" customWidth="1"/>
    <col min="798" max="798" width="3.875" style="12" customWidth="1"/>
    <col min="799" max="799" width="4.625" style="12" customWidth="1"/>
    <col min="800" max="800" width="8.25" style="12" customWidth="1"/>
    <col min="801" max="1021" width="9" style="12"/>
    <col min="1022" max="1022" width="4.125" style="12" customWidth="1"/>
    <col min="1023" max="1023" width="18.375" style="12" customWidth="1"/>
    <col min="1024" max="1038" width="3.125" style="12" customWidth="1"/>
    <col min="1039" max="1043" width="2.625" style="12" customWidth="1"/>
    <col min="1044" max="1044" width="6.625" style="12" customWidth="1"/>
    <col min="1045" max="1046" width="3.625" style="12" customWidth="1"/>
    <col min="1047" max="1047" width="6.625" style="12" customWidth="1"/>
    <col min="1048" max="1048" width="3.625" style="12" customWidth="1"/>
    <col min="1049" max="1049" width="2.125" style="12" customWidth="1"/>
    <col min="1050" max="1050" width="3.625" style="12" customWidth="1"/>
    <col min="1051" max="1051" width="2.125" style="12" customWidth="1"/>
    <col min="1052" max="1052" width="3.625" style="12" customWidth="1"/>
    <col min="1053" max="1053" width="8.25" style="12" customWidth="1"/>
    <col min="1054" max="1054" width="3.875" style="12" customWidth="1"/>
    <col min="1055" max="1055" width="4.625" style="12" customWidth="1"/>
    <col min="1056" max="1056" width="8.25" style="12" customWidth="1"/>
    <col min="1057" max="1277" width="9" style="12"/>
    <col min="1278" max="1278" width="4.125" style="12" customWidth="1"/>
    <col min="1279" max="1279" width="18.375" style="12" customWidth="1"/>
    <col min="1280" max="1294" width="3.125" style="12" customWidth="1"/>
    <col min="1295" max="1299" width="2.625" style="12" customWidth="1"/>
    <col min="1300" max="1300" width="6.625" style="12" customWidth="1"/>
    <col min="1301" max="1302" width="3.625" style="12" customWidth="1"/>
    <col min="1303" max="1303" width="6.625" style="12" customWidth="1"/>
    <col min="1304" max="1304" width="3.625" style="12" customWidth="1"/>
    <col min="1305" max="1305" width="2.125" style="12" customWidth="1"/>
    <col min="1306" max="1306" width="3.625" style="12" customWidth="1"/>
    <col min="1307" max="1307" width="2.125" style="12" customWidth="1"/>
    <col min="1308" max="1308" width="3.625" style="12" customWidth="1"/>
    <col min="1309" max="1309" width="8.25" style="12" customWidth="1"/>
    <col min="1310" max="1310" width="3.875" style="12" customWidth="1"/>
    <col min="1311" max="1311" width="4.625" style="12" customWidth="1"/>
    <col min="1312" max="1312" width="8.25" style="12" customWidth="1"/>
    <col min="1313" max="1533" width="9" style="12"/>
    <col min="1534" max="1534" width="4.125" style="12" customWidth="1"/>
    <col min="1535" max="1535" width="18.375" style="12" customWidth="1"/>
    <col min="1536" max="1550" width="3.125" style="12" customWidth="1"/>
    <col min="1551" max="1555" width="2.625" style="12" customWidth="1"/>
    <col min="1556" max="1556" width="6.625" style="12" customWidth="1"/>
    <col min="1557" max="1558" width="3.625" style="12" customWidth="1"/>
    <col min="1559" max="1559" width="6.625" style="12" customWidth="1"/>
    <col min="1560" max="1560" width="3.625" style="12" customWidth="1"/>
    <col min="1561" max="1561" width="2.125" style="12" customWidth="1"/>
    <col min="1562" max="1562" width="3.625" style="12" customWidth="1"/>
    <col min="1563" max="1563" width="2.125" style="12" customWidth="1"/>
    <col min="1564" max="1564" width="3.625" style="12" customWidth="1"/>
    <col min="1565" max="1565" width="8.25" style="12" customWidth="1"/>
    <col min="1566" max="1566" width="3.875" style="12" customWidth="1"/>
    <col min="1567" max="1567" width="4.625" style="12" customWidth="1"/>
    <col min="1568" max="1568" width="8.25" style="12" customWidth="1"/>
    <col min="1569" max="1789" width="9" style="12"/>
    <col min="1790" max="1790" width="4.125" style="12" customWidth="1"/>
    <col min="1791" max="1791" width="18.375" style="12" customWidth="1"/>
    <col min="1792" max="1806" width="3.125" style="12" customWidth="1"/>
    <col min="1807" max="1811" width="2.625" style="12" customWidth="1"/>
    <col min="1812" max="1812" width="6.625" style="12" customWidth="1"/>
    <col min="1813" max="1814" width="3.625" style="12" customWidth="1"/>
    <col min="1815" max="1815" width="6.625" style="12" customWidth="1"/>
    <col min="1816" max="1816" width="3.625" style="12" customWidth="1"/>
    <col min="1817" max="1817" width="2.125" style="12" customWidth="1"/>
    <col min="1818" max="1818" width="3.625" style="12" customWidth="1"/>
    <col min="1819" max="1819" width="2.125" style="12" customWidth="1"/>
    <col min="1820" max="1820" width="3.625" style="12" customWidth="1"/>
    <col min="1821" max="1821" width="8.25" style="12" customWidth="1"/>
    <col min="1822" max="1822" width="3.875" style="12" customWidth="1"/>
    <col min="1823" max="1823" width="4.625" style="12" customWidth="1"/>
    <col min="1824" max="1824" width="8.25" style="12" customWidth="1"/>
    <col min="1825" max="2045" width="9" style="12"/>
    <col min="2046" max="2046" width="4.125" style="12" customWidth="1"/>
    <col min="2047" max="2047" width="18.375" style="12" customWidth="1"/>
    <col min="2048" max="2062" width="3.125" style="12" customWidth="1"/>
    <col min="2063" max="2067" width="2.625" style="12" customWidth="1"/>
    <col min="2068" max="2068" width="6.625" style="12" customWidth="1"/>
    <col min="2069" max="2070" width="3.625" style="12" customWidth="1"/>
    <col min="2071" max="2071" width="6.625" style="12" customWidth="1"/>
    <col min="2072" max="2072" width="3.625" style="12" customWidth="1"/>
    <col min="2073" max="2073" width="2.125" style="12" customWidth="1"/>
    <col min="2074" max="2074" width="3.625" style="12" customWidth="1"/>
    <col min="2075" max="2075" width="2.125" style="12" customWidth="1"/>
    <col min="2076" max="2076" width="3.625" style="12" customWidth="1"/>
    <col min="2077" max="2077" width="8.25" style="12" customWidth="1"/>
    <col min="2078" max="2078" width="3.875" style="12" customWidth="1"/>
    <col min="2079" max="2079" width="4.625" style="12" customWidth="1"/>
    <col min="2080" max="2080" width="8.25" style="12" customWidth="1"/>
    <col min="2081" max="2301" width="9" style="12"/>
    <col min="2302" max="2302" width="4.125" style="12" customWidth="1"/>
    <col min="2303" max="2303" width="18.375" style="12" customWidth="1"/>
    <col min="2304" max="2318" width="3.125" style="12" customWidth="1"/>
    <col min="2319" max="2323" width="2.625" style="12" customWidth="1"/>
    <col min="2324" max="2324" width="6.625" style="12" customWidth="1"/>
    <col min="2325" max="2326" width="3.625" style="12" customWidth="1"/>
    <col min="2327" max="2327" width="6.625" style="12" customWidth="1"/>
    <col min="2328" max="2328" width="3.625" style="12" customWidth="1"/>
    <col min="2329" max="2329" width="2.125" style="12" customWidth="1"/>
    <col min="2330" max="2330" width="3.625" style="12" customWidth="1"/>
    <col min="2331" max="2331" width="2.125" style="12" customWidth="1"/>
    <col min="2332" max="2332" width="3.625" style="12" customWidth="1"/>
    <col min="2333" max="2333" width="8.25" style="12" customWidth="1"/>
    <col min="2334" max="2334" width="3.875" style="12" customWidth="1"/>
    <col min="2335" max="2335" width="4.625" style="12" customWidth="1"/>
    <col min="2336" max="2336" width="8.25" style="12" customWidth="1"/>
    <col min="2337" max="2557" width="9" style="12"/>
    <col min="2558" max="2558" width="4.125" style="12" customWidth="1"/>
    <col min="2559" max="2559" width="18.375" style="12" customWidth="1"/>
    <col min="2560" max="2574" width="3.125" style="12" customWidth="1"/>
    <col min="2575" max="2579" width="2.625" style="12" customWidth="1"/>
    <col min="2580" max="2580" width="6.625" style="12" customWidth="1"/>
    <col min="2581" max="2582" width="3.625" style="12" customWidth="1"/>
    <col min="2583" max="2583" width="6.625" style="12" customWidth="1"/>
    <col min="2584" max="2584" width="3.625" style="12" customWidth="1"/>
    <col min="2585" max="2585" width="2.125" style="12" customWidth="1"/>
    <col min="2586" max="2586" width="3.625" style="12" customWidth="1"/>
    <col min="2587" max="2587" width="2.125" style="12" customWidth="1"/>
    <col min="2588" max="2588" width="3.625" style="12" customWidth="1"/>
    <col min="2589" max="2589" width="8.25" style="12" customWidth="1"/>
    <col min="2590" max="2590" width="3.875" style="12" customWidth="1"/>
    <col min="2591" max="2591" width="4.625" style="12" customWidth="1"/>
    <col min="2592" max="2592" width="8.25" style="12" customWidth="1"/>
    <col min="2593" max="2813" width="9" style="12"/>
    <col min="2814" max="2814" width="4.125" style="12" customWidth="1"/>
    <col min="2815" max="2815" width="18.375" style="12" customWidth="1"/>
    <col min="2816" max="2830" width="3.125" style="12" customWidth="1"/>
    <col min="2831" max="2835" width="2.625" style="12" customWidth="1"/>
    <col min="2836" max="2836" width="6.625" style="12" customWidth="1"/>
    <col min="2837" max="2838" width="3.625" style="12" customWidth="1"/>
    <col min="2839" max="2839" width="6.625" style="12" customWidth="1"/>
    <col min="2840" max="2840" width="3.625" style="12" customWidth="1"/>
    <col min="2841" max="2841" width="2.125" style="12" customWidth="1"/>
    <col min="2842" max="2842" width="3.625" style="12" customWidth="1"/>
    <col min="2843" max="2843" width="2.125" style="12" customWidth="1"/>
    <col min="2844" max="2844" width="3.625" style="12" customWidth="1"/>
    <col min="2845" max="2845" width="8.25" style="12" customWidth="1"/>
    <col min="2846" max="2846" width="3.875" style="12" customWidth="1"/>
    <col min="2847" max="2847" width="4.625" style="12" customWidth="1"/>
    <col min="2848" max="2848" width="8.25" style="12" customWidth="1"/>
    <col min="2849" max="3069" width="9" style="12"/>
    <col min="3070" max="3070" width="4.125" style="12" customWidth="1"/>
    <col min="3071" max="3071" width="18.375" style="12" customWidth="1"/>
    <col min="3072" max="3086" width="3.125" style="12" customWidth="1"/>
    <col min="3087" max="3091" width="2.625" style="12" customWidth="1"/>
    <col min="3092" max="3092" width="6.625" style="12" customWidth="1"/>
    <col min="3093" max="3094" width="3.625" style="12" customWidth="1"/>
    <col min="3095" max="3095" width="6.625" style="12" customWidth="1"/>
    <col min="3096" max="3096" width="3.625" style="12" customWidth="1"/>
    <col min="3097" max="3097" width="2.125" style="12" customWidth="1"/>
    <col min="3098" max="3098" width="3.625" style="12" customWidth="1"/>
    <col min="3099" max="3099" width="2.125" style="12" customWidth="1"/>
    <col min="3100" max="3100" width="3.625" style="12" customWidth="1"/>
    <col min="3101" max="3101" width="8.25" style="12" customWidth="1"/>
    <col min="3102" max="3102" width="3.875" style="12" customWidth="1"/>
    <col min="3103" max="3103" width="4.625" style="12" customWidth="1"/>
    <col min="3104" max="3104" width="8.25" style="12" customWidth="1"/>
    <col min="3105" max="3325" width="9" style="12"/>
    <col min="3326" max="3326" width="4.125" style="12" customWidth="1"/>
    <col min="3327" max="3327" width="18.375" style="12" customWidth="1"/>
    <col min="3328" max="3342" width="3.125" style="12" customWidth="1"/>
    <col min="3343" max="3347" width="2.625" style="12" customWidth="1"/>
    <col min="3348" max="3348" width="6.625" style="12" customWidth="1"/>
    <col min="3349" max="3350" width="3.625" style="12" customWidth="1"/>
    <col min="3351" max="3351" width="6.625" style="12" customWidth="1"/>
    <col min="3352" max="3352" width="3.625" style="12" customWidth="1"/>
    <col min="3353" max="3353" width="2.125" style="12" customWidth="1"/>
    <col min="3354" max="3354" width="3.625" style="12" customWidth="1"/>
    <col min="3355" max="3355" width="2.125" style="12" customWidth="1"/>
    <col min="3356" max="3356" width="3.625" style="12" customWidth="1"/>
    <col min="3357" max="3357" width="8.25" style="12" customWidth="1"/>
    <col min="3358" max="3358" width="3.875" style="12" customWidth="1"/>
    <col min="3359" max="3359" width="4.625" style="12" customWidth="1"/>
    <col min="3360" max="3360" width="8.25" style="12" customWidth="1"/>
    <col min="3361" max="3581" width="9" style="12"/>
    <col min="3582" max="3582" width="4.125" style="12" customWidth="1"/>
    <col min="3583" max="3583" width="18.375" style="12" customWidth="1"/>
    <col min="3584" max="3598" width="3.125" style="12" customWidth="1"/>
    <col min="3599" max="3603" width="2.625" style="12" customWidth="1"/>
    <col min="3604" max="3604" width="6.625" style="12" customWidth="1"/>
    <col min="3605" max="3606" width="3.625" style="12" customWidth="1"/>
    <col min="3607" max="3607" width="6.625" style="12" customWidth="1"/>
    <col min="3608" max="3608" width="3.625" style="12" customWidth="1"/>
    <col min="3609" max="3609" width="2.125" style="12" customWidth="1"/>
    <col min="3610" max="3610" width="3.625" style="12" customWidth="1"/>
    <col min="3611" max="3611" width="2.125" style="12" customWidth="1"/>
    <col min="3612" max="3612" width="3.625" style="12" customWidth="1"/>
    <col min="3613" max="3613" width="8.25" style="12" customWidth="1"/>
    <col min="3614" max="3614" width="3.875" style="12" customWidth="1"/>
    <col min="3615" max="3615" width="4.625" style="12" customWidth="1"/>
    <col min="3616" max="3616" width="8.25" style="12" customWidth="1"/>
    <col min="3617" max="3837" width="9" style="12"/>
    <col min="3838" max="3838" width="4.125" style="12" customWidth="1"/>
    <col min="3839" max="3839" width="18.375" style="12" customWidth="1"/>
    <col min="3840" max="3854" width="3.125" style="12" customWidth="1"/>
    <col min="3855" max="3859" width="2.625" style="12" customWidth="1"/>
    <col min="3860" max="3860" width="6.625" style="12" customWidth="1"/>
    <col min="3861" max="3862" width="3.625" style="12" customWidth="1"/>
    <col min="3863" max="3863" width="6.625" style="12" customWidth="1"/>
    <col min="3864" max="3864" width="3.625" style="12" customWidth="1"/>
    <col min="3865" max="3865" width="2.125" style="12" customWidth="1"/>
    <col min="3866" max="3866" width="3.625" style="12" customWidth="1"/>
    <col min="3867" max="3867" width="2.125" style="12" customWidth="1"/>
    <col min="3868" max="3868" width="3.625" style="12" customWidth="1"/>
    <col min="3869" max="3869" width="8.25" style="12" customWidth="1"/>
    <col min="3870" max="3870" width="3.875" style="12" customWidth="1"/>
    <col min="3871" max="3871" width="4.625" style="12" customWidth="1"/>
    <col min="3872" max="3872" width="8.25" style="12" customWidth="1"/>
    <col min="3873" max="4093" width="9" style="12"/>
    <col min="4094" max="4094" width="4.125" style="12" customWidth="1"/>
    <col min="4095" max="4095" width="18.375" style="12" customWidth="1"/>
    <col min="4096" max="4110" width="3.125" style="12" customWidth="1"/>
    <col min="4111" max="4115" width="2.625" style="12" customWidth="1"/>
    <col min="4116" max="4116" width="6.625" style="12" customWidth="1"/>
    <col min="4117" max="4118" width="3.625" style="12" customWidth="1"/>
    <col min="4119" max="4119" width="6.625" style="12" customWidth="1"/>
    <col min="4120" max="4120" width="3.625" style="12" customWidth="1"/>
    <col min="4121" max="4121" width="2.125" style="12" customWidth="1"/>
    <col min="4122" max="4122" width="3.625" style="12" customWidth="1"/>
    <col min="4123" max="4123" width="2.125" style="12" customWidth="1"/>
    <col min="4124" max="4124" width="3.625" style="12" customWidth="1"/>
    <col min="4125" max="4125" width="8.25" style="12" customWidth="1"/>
    <col min="4126" max="4126" width="3.875" style="12" customWidth="1"/>
    <col min="4127" max="4127" width="4.625" style="12" customWidth="1"/>
    <col min="4128" max="4128" width="8.25" style="12" customWidth="1"/>
    <col min="4129" max="4349" width="9" style="12"/>
    <col min="4350" max="4350" width="4.125" style="12" customWidth="1"/>
    <col min="4351" max="4351" width="18.375" style="12" customWidth="1"/>
    <col min="4352" max="4366" width="3.125" style="12" customWidth="1"/>
    <col min="4367" max="4371" width="2.625" style="12" customWidth="1"/>
    <col min="4372" max="4372" width="6.625" style="12" customWidth="1"/>
    <col min="4373" max="4374" width="3.625" style="12" customWidth="1"/>
    <col min="4375" max="4375" width="6.625" style="12" customWidth="1"/>
    <col min="4376" max="4376" width="3.625" style="12" customWidth="1"/>
    <col min="4377" max="4377" width="2.125" style="12" customWidth="1"/>
    <col min="4378" max="4378" width="3.625" style="12" customWidth="1"/>
    <col min="4379" max="4379" width="2.125" style="12" customWidth="1"/>
    <col min="4380" max="4380" width="3.625" style="12" customWidth="1"/>
    <col min="4381" max="4381" width="8.25" style="12" customWidth="1"/>
    <col min="4382" max="4382" width="3.875" style="12" customWidth="1"/>
    <col min="4383" max="4383" width="4.625" style="12" customWidth="1"/>
    <col min="4384" max="4384" width="8.25" style="12" customWidth="1"/>
    <col min="4385" max="4605" width="9" style="12"/>
    <col min="4606" max="4606" width="4.125" style="12" customWidth="1"/>
    <col min="4607" max="4607" width="18.375" style="12" customWidth="1"/>
    <col min="4608" max="4622" width="3.125" style="12" customWidth="1"/>
    <col min="4623" max="4627" width="2.625" style="12" customWidth="1"/>
    <col min="4628" max="4628" width="6.625" style="12" customWidth="1"/>
    <col min="4629" max="4630" width="3.625" style="12" customWidth="1"/>
    <col min="4631" max="4631" width="6.625" style="12" customWidth="1"/>
    <col min="4632" max="4632" width="3.625" style="12" customWidth="1"/>
    <col min="4633" max="4633" width="2.125" style="12" customWidth="1"/>
    <col min="4634" max="4634" width="3.625" style="12" customWidth="1"/>
    <col min="4635" max="4635" width="2.125" style="12" customWidth="1"/>
    <col min="4636" max="4636" width="3.625" style="12" customWidth="1"/>
    <col min="4637" max="4637" width="8.25" style="12" customWidth="1"/>
    <col min="4638" max="4638" width="3.875" style="12" customWidth="1"/>
    <col min="4639" max="4639" width="4.625" style="12" customWidth="1"/>
    <col min="4640" max="4640" width="8.25" style="12" customWidth="1"/>
    <col min="4641" max="4861" width="9" style="12"/>
    <col min="4862" max="4862" width="4.125" style="12" customWidth="1"/>
    <col min="4863" max="4863" width="18.375" style="12" customWidth="1"/>
    <col min="4864" max="4878" width="3.125" style="12" customWidth="1"/>
    <col min="4879" max="4883" width="2.625" style="12" customWidth="1"/>
    <col min="4884" max="4884" width="6.625" style="12" customWidth="1"/>
    <col min="4885" max="4886" width="3.625" style="12" customWidth="1"/>
    <col min="4887" max="4887" width="6.625" style="12" customWidth="1"/>
    <col min="4888" max="4888" width="3.625" style="12" customWidth="1"/>
    <col min="4889" max="4889" width="2.125" style="12" customWidth="1"/>
    <col min="4890" max="4890" width="3.625" style="12" customWidth="1"/>
    <col min="4891" max="4891" width="2.125" style="12" customWidth="1"/>
    <col min="4892" max="4892" width="3.625" style="12" customWidth="1"/>
    <col min="4893" max="4893" width="8.25" style="12" customWidth="1"/>
    <col min="4894" max="4894" width="3.875" style="12" customWidth="1"/>
    <col min="4895" max="4895" width="4.625" style="12" customWidth="1"/>
    <col min="4896" max="4896" width="8.25" style="12" customWidth="1"/>
    <col min="4897" max="5117" width="9" style="12"/>
    <col min="5118" max="5118" width="4.125" style="12" customWidth="1"/>
    <col min="5119" max="5119" width="18.375" style="12" customWidth="1"/>
    <col min="5120" max="5134" width="3.125" style="12" customWidth="1"/>
    <col min="5135" max="5139" width="2.625" style="12" customWidth="1"/>
    <col min="5140" max="5140" width="6.625" style="12" customWidth="1"/>
    <col min="5141" max="5142" width="3.625" style="12" customWidth="1"/>
    <col min="5143" max="5143" width="6.625" style="12" customWidth="1"/>
    <col min="5144" max="5144" width="3.625" style="12" customWidth="1"/>
    <col min="5145" max="5145" width="2.125" style="12" customWidth="1"/>
    <col min="5146" max="5146" width="3.625" style="12" customWidth="1"/>
    <col min="5147" max="5147" width="2.125" style="12" customWidth="1"/>
    <col min="5148" max="5148" width="3.625" style="12" customWidth="1"/>
    <col min="5149" max="5149" width="8.25" style="12" customWidth="1"/>
    <col min="5150" max="5150" width="3.875" style="12" customWidth="1"/>
    <col min="5151" max="5151" width="4.625" style="12" customWidth="1"/>
    <col min="5152" max="5152" width="8.25" style="12" customWidth="1"/>
    <col min="5153" max="5373" width="9" style="12"/>
    <col min="5374" max="5374" width="4.125" style="12" customWidth="1"/>
    <col min="5375" max="5375" width="18.375" style="12" customWidth="1"/>
    <col min="5376" max="5390" width="3.125" style="12" customWidth="1"/>
    <col min="5391" max="5395" width="2.625" style="12" customWidth="1"/>
    <col min="5396" max="5396" width="6.625" style="12" customWidth="1"/>
    <col min="5397" max="5398" width="3.625" style="12" customWidth="1"/>
    <col min="5399" max="5399" width="6.625" style="12" customWidth="1"/>
    <col min="5400" max="5400" width="3.625" style="12" customWidth="1"/>
    <col min="5401" max="5401" width="2.125" style="12" customWidth="1"/>
    <col min="5402" max="5402" width="3.625" style="12" customWidth="1"/>
    <col min="5403" max="5403" width="2.125" style="12" customWidth="1"/>
    <col min="5404" max="5404" width="3.625" style="12" customWidth="1"/>
    <col min="5405" max="5405" width="8.25" style="12" customWidth="1"/>
    <col min="5406" max="5406" width="3.875" style="12" customWidth="1"/>
    <col min="5407" max="5407" width="4.625" style="12" customWidth="1"/>
    <col min="5408" max="5408" width="8.25" style="12" customWidth="1"/>
    <col min="5409" max="5629" width="9" style="12"/>
    <col min="5630" max="5630" width="4.125" style="12" customWidth="1"/>
    <col min="5631" max="5631" width="18.375" style="12" customWidth="1"/>
    <col min="5632" max="5646" width="3.125" style="12" customWidth="1"/>
    <col min="5647" max="5651" width="2.625" style="12" customWidth="1"/>
    <col min="5652" max="5652" width="6.625" style="12" customWidth="1"/>
    <col min="5653" max="5654" width="3.625" style="12" customWidth="1"/>
    <col min="5655" max="5655" width="6.625" style="12" customWidth="1"/>
    <col min="5656" max="5656" width="3.625" style="12" customWidth="1"/>
    <col min="5657" max="5657" width="2.125" style="12" customWidth="1"/>
    <col min="5658" max="5658" width="3.625" style="12" customWidth="1"/>
    <col min="5659" max="5659" width="2.125" style="12" customWidth="1"/>
    <col min="5660" max="5660" width="3.625" style="12" customWidth="1"/>
    <col min="5661" max="5661" width="8.25" style="12" customWidth="1"/>
    <col min="5662" max="5662" width="3.875" style="12" customWidth="1"/>
    <col min="5663" max="5663" width="4.625" style="12" customWidth="1"/>
    <col min="5664" max="5664" width="8.25" style="12" customWidth="1"/>
    <col min="5665" max="5885" width="9" style="12"/>
    <col min="5886" max="5886" width="4.125" style="12" customWidth="1"/>
    <col min="5887" max="5887" width="18.375" style="12" customWidth="1"/>
    <col min="5888" max="5902" width="3.125" style="12" customWidth="1"/>
    <col min="5903" max="5907" width="2.625" style="12" customWidth="1"/>
    <col min="5908" max="5908" width="6.625" style="12" customWidth="1"/>
    <col min="5909" max="5910" width="3.625" style="12" customWidth="1"/>
    <col min="5911" max="5911" width="6.625" style="12" customWidth="1"/>
    <col min="5912" max="5912" width="3.625" style="12" customWidth="1"/>
    <col min="5913" max="5913" width="2.125" style="12" customWidth="1"/>
    <col min="5914" max="5914" width="3.625" style="12" customWidth="1"/>
    <col min="5915" max="5915" width="2.125" style="12" customWidth="1"/>
    <col min="5916" max="5916" width="3.625" style="12" customWidth="1"/>
    <col min="5917" max="5917" width="8.25" style="12" customWidth="1"/>
    <col min="5918" max="5918" width="3.875" style="12" customWidth="1"/>
    <col min="5919" max="5919" width="4.625" style="12" customWidth="1"/>
    <col min="5920" max="5920" width="8.25" style="12" customWidth="1"/>
    <col min="5921" max="6141" width="9" style="12"/>
    <col min="6142" max="6142" width="4.125" style="12" customWidth="1"/>
    <col min="6143" max="6143" width="18.375" style="12" customWidth="1"/>
    <col min="6144" max="6158" width="3.125" style="12" customWidth="1"/>
    <col min="6159" max="6163" width="2.625" style="12" customWidth="1"/>
    <col min="6164" max="6164" width="6.625" style="12" customWidth="1"/>
    <col min="6165" max="6166" width="3.625" style="12" customWidth="1"/>
    <col min="6167" max="6167" width="6.625" style="12" customWidth="1"/>
    <col min="6168" max="6168" width="3.625" style="12" customWidth="1"/>
    <col min="6169" max="6169" width="2.125" style="12" customWidth="1"/>
    <col min="6170" max="6170" width="3.625" style="12" customWidth="1"/>
    <col min="6171" max="6171" width="2.125" style="12" customWidth="1"/>
    <col min="6172" max="6172" width="3.625" style="12" customWidth="1"/>
    <col min="6173" max="6173" width="8.25" style="12" customWidth="1"/>
    <col min="6174" max="6174" width="3.875" style="12" customWidth="1"/>
    <col min="6175" max="6175" width="4.625" style="12" customWidth="1"/>
    <col min="6176" max="6176" width="8.25" style="12" customWidth="1"/>
    <col min="6177" max="6397" width="9" style="12"/>
    <col min="6398" max="6398" width="4.125" style="12" customWidth="1"/>
    <col min="6399" max="6399" width="18.375" style="12" customWidth="1"/>
    <col min="6400" max="6414" width="3.125" style="12" customWidth="1"/>
    <col min="6415" max="6419" width="2.625" style="12" customWidth="1"/>
    <col min="6420" max="6420" width="6.625" style="12" customWidth="1"/>
    <col min="6421" max="6422" width="3.625" style="12" customWidth="1"/>
    <col min="6423" max="6423" width="6.625" style="12" customWidth="1"/>
    <col min="6424" max="6424" width="3.625" style="12" customWidth="1"/>
    <col min="6425" max="6425" width="2.125" style="12" customWidth="1"/>
    <col min="6426" max="6426" width="3.625" style="12" customWidth="1"/>
    <col min="6427" max="6427" width="2.125" style="12" customWidth="1"/>
    <col min="6428" max="6428" width="3.625" style="12" customWidth="1"/>
    <col min="6429" max="6429" width="8.25" style="12" customWidth="1"/>
    <col min="6430" max="6430" width="3.875" style="12" customWidth="1"/>
    <col min="6431" max="6431" width="4.625" style="12" customWidth="1"/>
    <col min="6432" max="6432" width="8.25" style="12" customWidth="1"/>
    <col min="6433" max="6653" width="9" style="12"/>
    <col min="6654" max="6654" width="4.125" style="12" customWidth="1"/>
    <col min="6655" max="6655" width="18.375" style="12" customWidth="1"/>
    <col min="6656" max="6670" width="3.125" style="12" customWidth="1"/>
    <col min="6671" max="6675" width="2.625" style="12" customWidth="1"/>
    <col min="6676" max="6676" width="6.625" style="12" customWidth="1"/>
    <col min="6677" max="6678" width="3.625" style="12" customWidth="1"/>
    <col min="6679" max="6679" width="6.625" style="12" customWidth="1"/>
    <col min="6680" max="6680" width="3.625" style="12" customWidth="1"/>
    <col min="6681" max="6681" width="2.125" style="12" customWidth="1"/>
    <col min="6682" max="6682" width="3.625" style="12" customWidth="1"/>
    <col min="6683" max="6683" width="2.125" style="12" customWidth="1"/>
    <col min="6684" max="6684" width="3.625" style="12" customWidth="1"/>
    <col min="6685" max="6685" width="8.25" style="12" customWidth="1"/>
    <col min="6686" max="6686" width="3.875" style="12" customWidth="1"/>
    <col min="6687" max="6687" width="4.625" style="12" customWidth="1"/>
    <col min="6688" max="6688" width="8.25" style="12" customWidth="1"/>
    <col min="6689" max="6909" width="9" style="12"/>
    <col min="6910" max="6910" width="4.125" style="12" customWidth="1"/>
    <col min="6911" max="6911" width="18.375" style="12" customWidth="1"/>
    <col min="6912" max="6926" width="3.125" style="12" customWidth="1"/>
    <col min="6927" max="6931" width="2.625" style="12" customWidth="1"/>
    <col min="6932" max="6932" width="6.625" style="12" customWidth="1"/>
    <col min="6933" max="6934" width="3.625" style="12" customWidth="1"/>
    <col min="6935" max="6935" width="6.625" style="12" customWidth="1"/>
    <col min="6936" max="6936" width="3.625" style="12" customWidth="1"/>
    <col min="6937" max="6937" width="2.125" style="12" customWidth="1"/>
    <col min="6938" max="6938" width="3.625" style="12" customWidth="1"/>
    <col min="6939" max="6939" width="2.125" style="12" customWidth="1"/>
    <col min="6940" max="6940" width="3.625" style="12" customWidth="1"/>
    <col min="6941" max="6941" width="8.25" style="12" customWidth="1"/>
    <col min="6942" max="6942" width="3.875" style="12" customWidth="1"/>
    <col min="6943" max="6943" width="4.625" style="12" customWidth="1"/>
    <col min="6944" max="6944" width="8.25" style="12" customWidth="1"/>
    <col min="6945" max="7165" width="9" style="12"/>
    <col min="7166" max="7166" width="4.125" style="12" customWidth="1"/>
    <col min="7167" max="7167" width="18.375" style="12" customWidth="1"/>
    <col min="7168" max="7182" width="3.125" style="12" customWidth="1"/>
    <col min="7183" max="7187" width="2.625" style="12" customWidth="1"/>
    <col min="7188" max="7188" width="6.625" style="12" customWidth="1"/>
    <col min="7189" max="7190" width="3.625" style="12" customWidth="1"/>
    <col min="7191" max="7191" width="6.625" style="12" customWidth="1"/>
    <col min="7192" max="7192" width="3.625" style="12" customWidth="1"/>
    <col min="7193" max="7193" width="2.125" style="12" customWidth="1"/>
    <col min="7194" max="7194" width="3.625" style="12" customWidth="1"/>
    <col min="7195" max="7195" width="2.125" style="12" customWidth="1"/>
    <col min="7196" max="7196" width="3.625" style="12" customWidth="1"/>
    <col min="7197" max="7197" width="8.25" style="12" customWidth="1"/>
    <col min="7198" max="7198" width="3.875" style="12" customWidth="1"/>
    <col min="7199" max="7199" width="4.625" style="12" customWidth="1"/>
    <col min="7200" max="7200" width="8.25" style="12" customWidth="1"/>
    <col min="7201" max="7421" width="9" style="12"/>
    <col min="7422" max="7422" width="4.125" style="12" customWidth="1"/>
    <col min="7423" max="7423" width="18.375" style="12" customWidth="1"/>
    <col min="7424" max="7438" width="3.125" style="12" customWidth="1"/>
    <col min="7439" max="7443" width="2.625" style="12" customWidth="1"/>
    <col min="7444" max="7444" width="6.625" style="12" customWidth="1"/>
    <col min="7445" max="7446" width="3.625" style="12" customWidth="1"/>
    <col min="7447" max="7447" width="6.625" style="12" customWidth="1"/>
    <col min="7448" max="7448" width="3.625" style="12" customWidth="1"/>
    <col min="7449" max="7449" width="2.125" style="12" customWidth="1"/>
    <col min="7450" max="7450" width="3.625" style="12" customWidth="1"/>
    <col min="7451" max="7451" width="2.125" style="12" customWidth="1"/>
    <col min="7452" max="7452" width="3.625" style="12" customWidth="1"/>
    <col min="7453" max="7453" width="8.25" style="12" customWidth="1"/>
    <col min="7454" max="7454" width="3.875" style="12" customWidth="1"/>
    <col min="7455" max="7455" width="4.625" style="12" customWidth="1"/>
    <col min="7456" max="7456" width="8.25" style="12" customWidth="1"/>
    <col min="7457" max="7677" width="9" style="12"/>
    <col min="7678" max="7678" width="4.125" style="12" customWidth="1"/>
    <col min="7679" max="7679" width="18.375" style="12" customWidth="1"/>
    <col min="7680" max="7694" width="3.125" style="12" customWidth="1"/>
    <col min="7695" max="7699" width="2.625" style="12" customWidth="1"/>
    <col min="7700" max="7700" width="6.625" style="12" customWidth="1"/>
    <col min="7701" max="7702" width="3.625" style="12" customWidth="1"/>
    <col min="7703" max="7703" width="6.625" style="12" customWidth="1"/>
    <col min="7704" max="7704" width="3.625" style="12" customWidth="1"/>
    <col min="7705" max="7705" width="2.125" style="12" customWidth="1"/>
    <col min="7706" max="7706" width="3.625" style="12" customWidth="1"/>
    <col min="7707" max="7707" width="2.125" style="12" customWidth="1"/>
    <col min="7708" max="7708" width="3.625" style="12" customWidth="1"/>
    <col min="7709" max="7709" width="8.25" style="12" customWidth="1"/>
    <col min="7710" max="7710" width="3.875" style="12" customWidth="1"/>
    <col min="7711" max="7711" width="4.625" style="12" customWidth="1"/>
    <col min="7712" max="7712" width="8.25" style="12" customWidth="1"/>
    <col min="7713" max="7933" width="9" style="12"/>
    <col min="7934" max="7934" width="4.125" style="12" customWidth="1"/>
    <col min="7935" max="7935" width="18.375" style="12" customWidth="1"/>
    <col min="7936" max="7950" width="3.125" style="12" customWidth="1"/>
    <col min="7951" max="7955" width="2.625" style="12" customWidth="1"/>
    <col min="7956" max="7956" width="6.625" style="12" customWidth="1"/>
    <col min="7957" max="7958" width="3.625" style="12" customWidth="1"/>
    <col min="7959" max="7959" width="6.625" style="12" customWidth="1"/>
    <col min="7960" max="7960" width="3.625" style="12" customWidth="1"/>
    <col min="7961" max="7961" width="2.125" style="12" customWidth="1"/>
    <col min="7962" max="7962" width="3.625" style="12" customWidth="1"/>
    <col min="7963" max="7963" width="2.125" style="12" customWidth="1"/>
    <col min="7964" max="7964" width="3.625" style="12" customWidth="1"/>
    <col min="7965" max="7965" width="8.25" style="12" customWidth="1"/>
    <col min="7966" max="7966" width="3.875" style="12" customWidth="1"/>
    <col min="7967" max="7967" width="4.625" style="12" customWidth="1"/>
    <col min="7968" max="7968" width="8.25" style="12" customWidth="1"/>
    <col min="7969" max="8189" width="9" style="12"/>
    <col min="8190" max="8190" width="4.125" style="12" customWidth="1"/>
    <col min="8191" max="8191" width="18.375" style="12" customWidth="1"/>
    <col min="8192" max="8206" width="3.125" style="12" customWidth="1"/>
    <col min="8207" max="8211" width="2.625" style="12" customWidth="1"/>
    <col min="8212" max="8212" width="6.625" style="12" customWidth="1"/>
    <col min="8213" max="8214" width="3.625" style="12" customWidth="1"/>
    <col min="8215" max="8215" width="6.625" style="12" customWidth="1"/>
    <col min="8216" max="8216" width="3.625" style="12" customWidth="1"/>
    <col min="8217" max="8217" width="2.125" style="12" customWidth="1"/>
    <col min="8218" max="8218" width="3.625" style="12" customWidth="1"/>
    <col min="8219" max="8219" width="2.125" style="12" customWidth="1"/>
    <col min="8220" max="8220" width="3.625" style="12" customWidth="1"/>
    <col min="8221" max="8221" width="8.25" style="12" customWidth="1"/>
    <col min="8222" max="8222" width="3.875" style="12" customWidth="1"/>
    <col min="8223" max="8223" width="4.625" style="12" customWidth="1"/>
    <col min="8224" max="8224" width="8.25" style="12" customWidth="1"/>
    <col min="8225" max="8445" width="9" style="12"/>
    <col min="8446" max="8446" width="4.125" style="12" customWidth="1"/>
    <col min="8447" max="8447" width="18.375" style="12" customWidth="1"/>
    <col min="8448" max="8462" width="3.125" style="12" customWidth="1"/>
    <col min="8463" max="8467" width="2.625" style="12" customWidth="1"/>
    <col min="8468" max="8468" width="6.625" style="12" customWidth="1"/>
    <col min="8469" max="8470" width="3.625" style="12" customWidth="1"/>
    <col min="8471" max="8471" width="6.625" style="12" customWidth="1"/>
    <col min="8472" max="8472" width="3.625" style="12" customWidth="1"/>
    <col min="8473" max="8473" width="2.125" style="12" customWidth="1"/>
    <col min="8474" max="8474" width="3.625" style="12" customWidth="1"/>
    <col min="8475" max="8475" width="2.125" style="12" customWidth="1"/>
    <col min="8476" max="8476" width="3.625" style="12" customWidth="1"/>
    <col min="8477" max="8477" width="8.25" style="12" customWidth="1"/>
    <col min="8478" max="8478" width="3.875" style="12" customWidth="1"/>
    <col min="8479" max="8479" width="4.625" style="12" customWidth="1"/>
    <col min="8480" max="8480" width="8.25" style="12" customWidth="1"/>
    <col min="8481" max="8701" width="9" style="12"/>
    <col min="8702" max="8702" width="4.125" style="12" customWidth="1"/>
    <col min="8703" max="8703" width="18.375" style="12" customWidth="1"/>
    <col min="8704" max="8718" width="3.125" style="12" customWidth="1"/>
    <col min="8719" max="8723" width="2.625" style="12" customWidth="1"/>
    <col min="8724" max="8724" width="6.625" style="12" customWidth="1"/>
    <col min="8725" max="8726" width="3.625" style="12" customWidth="1"/>
    <col min="8727" max="8727" width="6.625" style="12" customWidth="1"/>
    <col min="8728" max="8728" width="3.625" style="12" customWidth="1"/>
    <col min="8729" max="8729" width="2.125" style="12" customWidth="1"/>
    <col min="8730" max="8730" width="3.625" style="12" customWidth="1"/>
    <col min="8731" max="8731" width="2.125" style="12" customWidth="1"/>
    <col min="8732" max="8732" width="3.625" style="12" customWidth="1"/>
    <col min="8733" max="8733" width="8.25" style="12" customWidth="1"/>
    <col min="8734" max="8734" width="3.875" style="12" customWidth="1"/>
    <col min="8735" max="8735" width="4.625" style="12" customWidth="1"/>
    <col min="8736" max="8736" width="8.25" style="12" customWidth="1"/>
    <col min="8737" max="8957" width="9" style="12"/>
    <col min="8958" max="8958" width="4.125" style="12" customWidth="1"/>
    <col min="8959" max="8959" width="18.375" style="12" customWidth="1"/>
    <col min="8960" max="8974" width="3.125" style="12" customWidth="1"/>
    <col min="8975" max="8979" width="2.625" style="12" customWidth="1"/>
    <col min="8980" max="8980" width="6.625" style="12" customWidth="1"/>
    <col min="8981" max="8982" width="3.625" style="12" customWidth="1"/>
    <col min="8983" max="8983" width="6.625" style="12" customWidth="1"/>
    <col min="8984" max="8984" width="3.625" style="12" customWidth="1"/>
    <col min="8985" max="8985" width="2.125" style="12" customWidth="1"/>
    <col min="8986" max="8986" width="3.625" style="12" customWidth="1"/>
    <col min="8987" max="8987" width="2.125" style="12" customWidth="1"/>
    <col min="8988" max="8988" width="3.625" style="12" customWidth="1"/>
    <col min="8989" max="8989" width="8.25" style="12" customWidth="1"/>
    <col min="8990" max="8990" width="3.875" style="12" customWidth="1"/>
    <col min="8991" max="8991" width="4.625" style="12" customWidth="1"/>
    <col min="8992" max="8992" width="8.25" style="12" customWidth="1"/>
    <col min="8993" max="9213" width="9" style="12"/>
    <col min="9214" max="9214" width="4.125" style="12" customWidth="1"/>
    <col min="9215" max="9215" width="18.375" style="12" customWidth="1"/>
    <col min="9216" max="9230" width="3.125" style="12" customWidth="1"/>
    <col min="9231" max="9235" width="2.625" style="12" customWidth="1"/>
    <col min="9236" max="9236" width="6.625" style="12" customWidth="1"/>
    <col min="9237" max="9238" width="3.625" style="12" customWidth="1"/>
    <col min="9239" max="9239" width="6.625" style="12" customWidth="1"/>
    <col min="9240" max="9240" width="3.625" style="12" customWidth="1"/>
    <col min="9241" max="9241" width="2.125" style="12" customWidth="1"/>
    <col min="9242" max="9242" width="3.625" style="12" customWidth="1"/>
    <col min="9243" max="9243" width="2.125" style="12" customWidth="1"/>
    <col min="9244" max="9244" width="3.625" style="12" customWidth="1"/>
    <col min="9245" max="9245" width="8.25" style="12" customWidth="1"/>
    <col min="9246" max="9246" width="3.875" style="12" customWidth="1"/>
    <col min="9247" max="9247" width="4.625" style="12" customWidth="1"/>
    <col min="9248" max="9248" width="8.25" style="12" customWidth="1"/>
    <col min="9249" max="9469" width="9" style="12"/>
    <col min="9470" max="9470" width="4.125" style="12" customWidth="1"/>
    <col min="9471" max="9471" width="18.375" style="12" customWidth="1"/>
    <col min="9472" max="9486" width="3.125" style="12" customWidth="1"/>
    <col min="9487" max="9491" width="2.625" style="12" customWidth="1"/>
    <col min="9492" max="9492" width="6.625" style="12" customWidth="1"/>
    <col min="9493" max="9494" width="3.625" style="12" customWidth="1"/>
    <col min="9495" max="9495" width="6.625" style="12" customWidth="1"/>
    <col min="9496" max="9496" width="3.625" style="12" customWidth="1"/>
    <col min="9497" max="9497" width="2.125" style="12" customWidth="1"/>
    <col min="9498" max="9498" width="3.625" style="12" customWidth="1"/>
    <col min="9499" max="9499" width="2.125" style="12" customWidth="1"/>
    <col min="9500" max="9500" width="3.625" style="12" customWidth="1"/>
    <col min="9501" max="9501" width="8.25" style="12" customWidth="1"/>
    <col min="9502" max="9502" width="3.875" style="12" customWidth="1"/>
    <col min="9503" max="9503" width="4.625" style="12" customWidth="1"/>
    <col min="9504" max="9504" width="8.25" style="12" customWidth="1"/>
    <col min="9505" max="9725" width="9" style="12"/>
    <col min="9726" max="9726" width="4.125" style="12" customWidth="1"/>
    <col min="9727" max="9727" width="18.375" style="12" customWidth="1"/>
    <col min="9728" max="9742" width="3.125" style="12" customWidth="1"/>
    <col min="9743" max="9747" width="2.625" style="12" customWidth="1"/>
    <col min="9748" max="9748" width="6.625" style="12" customWidth="1"/>
    <col min="9749" max="9750" width="3.625" style="12" customWidth="1"/>
    <col min="9751" max="9751" width="6.625" style="12" customWidth="1"/>
    <col min="9752" max="9752" width="3.625" style="12" customWidth="1"/>
    <col min="9753" max="9753" width="2.125" style="12" customWidth="1"/>
    <col min="9754" max="9754" width="3.625" style="12" customWidth="1"/>
    <col min="9755" max="9755" width="2.125" style="12" customWidth="1"/>
    <col min="9756" max="9756" width="3.625" style="12" customWidth="1"/>
    <col min="9757" max="9757" width="8.25" style="12" customWidth="1"/>
    <col min="9758" max="9758" width="3.875" style="12" customWidth="1"/>
    <col min="9759" max="9759" width="4.625" style="12" customWidth="1"/>
    <col min="9760" max="9760" width="8.25" style="12" customWidth="1"/>
    <col min="9761" max="9981" width="9" style="12"/>
    <col min="9982" max="9982" width="4.125" style="12" customWidth="1"/>
    <col min="9983" max="9983" width="18.375" style="12" customWidth="1"/>
    <col min="9984" max="9998" width="3.125" style="12" customWidth="1"/>
    <col min="9999" max="10003" width="2.625" style="12" customWidth="1"/>
    <col min="10004" max="10004" width="6.625" style="12" customWidth="1"/>
    <col min="10005" max="10006" width="3.625" style="12" customWidth="1"/>
    <col min="10007" max="10007" width="6.625" style="12" customWidth="1"/>
    <col min="10008" max="10008" width="3.625" style="12" customWidth="1"/>
    <col min="10009" max="10009" width="2.125" style="12" customWidth="1"/>
    <col min="10010" max="10010" width="3.625" style="12" customWidth="1"/>
    <col min="10011" max="10011" width="2.125" style="12" customWidth="1"/>
    <col min="10012" max="10012" width="3.625" style="12" customWidth="1"/>
    <col min="10013" max="10013" width="8.25" style="12" customWidth="1"/>
    <col min="10014" max="10014" width="3.875" style="12" customWidth="1"/>
    <col min="10015" max="10015" width="4.625" style="12" customWidth="1"/>
    <col min="10016" max="10016" width="8.25" style="12" customWidth="1"/>
    <col min="10017" max="10237" width="9" style="12"/>
    <col min="10238" max="10238" width="4.125" style="12" customWidth="1"/>
    <col min="10239" max="10239" width="18.375" style="12" customWidth="1"/>
    <col min="10240" max="10254" width="3.125" style="12" customWidth="1"/>
    <col min="10255" max="10259" width="2.625" style="12" customWidth="1"/>
    <col min="10260" max="10260" width="6.625" style="12" customWidth="1"/>
    <col min="10261" max="10262" width="3.625" style="12" customWidth="1"/>
    <col min="10263" max="10263" width="6.625" style="12" customWidth="1"/>
    <col min="10264" max="10264" width="3.625" style="12" customWidth="1"/>
    <col min="10265" max="10265" width="2.125" style="12" customWidth="1"/>
    <col min="10266" max="10266" width="3.625" style="12" customWidth="1"/>
    <col min="10267" max="10267" width="2.125" style="12" customWidth="1"/>
    <col min="10268" max="10268" width="3.625" style="12" customWidth="1"/>
    <col min="10269" max="10269" width="8.25" style="12" customWidth="1"/>
    <col min="10270" max="10270" width="3.875" style="12" customWidth="1"/>
    <col min="10271" max="10271" width="4.625" style="12" customWidth="1"/>
    <col min="10272" max="10272" width="8.25" style="12" customWidth="1"/>
    <col min="10273" max="10493" width="9" style="12"/>
    <col min="10494" max="10494" width="4.125" style="12" customWidth="1"/>
    <col min="10495" max="10495" width="18.375" style="12" customWidth="1"/>
    <col min="10496" max="10510" width="3.125" style="12" customWidth="1"/>
    <col min="10511" max="10515" width="2.625" style="12" customWidth="1"/>
    <col min="10516" max="10516" width="6.625" style="12" customWidth="1"/>
    <col min="10517" max="10518" width="3.625" style="12" customWidth="1"/>
    <col min="10519" max="10519" width="6.625" style="12" customWidth="1"/>
    <col min="10520" max="10520" width="3.625" style="12" customWidth="1"/>
    <col min="10521" max="10521" width="2.125" style="12" customWidth="1"/>
    <col min="10522" max="10522" width="3.625" style="12" customWidth="1"/>
    <col min="10523" max="10523" width="2.125" style="12" customWidth="1"/>
    <col min="10524" max="10524" width="3.625" style="12" customWidth="1"/>
    <col min="10525" max="10525" width="8.25" style="12" customWidth="1"/>
    <col min="10526" max="10526" width="3.875" style="12" customWidth="1"/>
    <col min="10527" max="10527" width="4.625" style="12" customWidth="1"/>
    <col min="10528" max="10528" width="8.25" style="12" customWidth="1"/>
    <col min="10529" max="10749" width="9" style="12"/>
    <col min="10750" max="10750" width="4.125" style="12" customWidth="1"/>
    <col min="10751" max="10751" width="18.375" style="12" customWidth="1"/>
    <col min="10752" max="10766" width="3.125" style="12" customWidth="1"/>
    <col min="10767" max="10771" width="2.625" style="12" customWidth="1"/>
    <col min="10772" max="10772" width="6.625" style="12" customWidth="1"/>
    <col min="10773" max="10774" width="3.625" style="12" customWidth="1"/>
    <col min="10775" max="10775" width="6.625" style="12" customWidth="1"/>
    <col min="10776" max="10776" width="3.625" style="12" customWidth="1"/>
    <col min="10777" max="10777" width="2.125" style="12" customWidth="1"/>
    <col min="10778" max="10778" width="3.625" style="12" customWidth="1"/>
    <col min="10779" max="10779" width="2.125" style="12" customWidth="1"/>
    <col min="10780" max="10780" width="3.625" style="12" customWidth="1"/>
    <col min="10781" max="10781" width="8.25" style="12" customWidth="1"/>
    <col min="10782" max="10782" width="3.875" style="12" customWidth="1"/>
    <col min="10783" max="10783" width="4.625" style="12" customWidth="1"/>
    <col min="10784" max="10784" width="8.25" style="12" customWidth="1"/>
    <col min="10785" max="11005" width="9" style="12"/>
    <col min="11006" max="11006" width="4.125" style="12" customWidth="1"/>
    <col min="11007" max="11007" width="18.375" style="12" customWidth="1"/>
    <col min="11008" max="11022" width="3.125" style="12" customWidth="1"/>
    <col min="11023" max="11027" width="2.625" style="12" customWidth="1"/>
    <col min="11028" max="11028" width="6.625" style="12" customWidth="1"/>
    <col min="11029" max="11030" width="3.625" style="12" customWidth="1"/>
    <col min="11031" max="11031" width="6.625" style="12" customWidth="1"/>
    <col min="11032" max="11032" width="3.625" style="12" customWidth="1"/>
    <col min="11033" max="11033" width="2.125" style="12" customWidth="1"/>
    <col min="11034" max="11034" width="3.625" style="12" customWidth="1"/>
    <col min="11035" max="11035" width="2.125" style="12" customWidth="1"/>
    <col min="11036" max="11036" width="3.625" style="12" customWidth="1"/>
    <col min="11037" max="11037" width="8.25" style="12" customWidth="1"/>
    <col min="11038" max="11038" width="3.875" style="12" customWidth="1"/>
    <col min="11039" max="11039" width="4.625" style="12" customWidth="1"/>
    <col min="11040" max="11040" width="8.25" style="12" customWidth="1"/>
    <col min="11041" max="11261" width="9" style="12"/>
    <col min="11262" max="11262" width="4.125" style="12" customWidth="1"/>
    <col min="11263" max="11263" width="18.375" style="12" customWidth="1"/>
    <col min="11264" max="11278" width="3.125" style="12" customWidth="1"/>
    <col min="11279" max="11283" width="2.625" style="12" customWidth="1"/>
    <col min="11284" max="11284" width="6.625" style="12" customWidth="1"/>
    <col min="11285" max="11286" width="3.625" style="12" customWidth="1"/>
    <col min="11287" max="11287" width="6.625" style="12" customWidth="1"/>
    <col min="11288" max="11288" width="3.625" style="12" customWidth="1"/>
    <col min="11289" max="11289" width="2.125" style="12" customWidth="1"/>
    <col min="11290" max="11290" width="3.625" style="12" customWidth="1"/>
    <col min="11291" max="11291" width="2.125" style="12" customWidth="1"/>
    <col min="11292" max="11292" width="3.625" style="12" customWidth="1"/>
    <col min="11293" max="11293" width="8.25" style="12" customWidth="1"/>
    <col min="11294" max="11294" width="3.875" style="12" customWidth="1"/>
    <col min="11295" max="11295" width="4.625" style="12" customWidth="1"/>
    <col min="11296" max="11296" width="8.25" style="12" customWidth="1"/>
    <col min="11297" max="11517" width="9" style="12"/>
    <col min="11518" max="11518" width="4.125" style="12" customWidth="1"/>
    <col min="11519" max="11519" width="18.375" style="12" customWidth="1"/>
    <col min="11520" max="11534" width="3.125" style="12" customWidth="1"/>
    <col min="11535" max="11539" width="2.625" style="12" customWidth="1"/>
    <col min="11540" max="11540" width="6.625" style="12" customWidth="1"/>
    <col min="11541" max="11542" width="3.625" style="12" customWidth="1"/>
    <col min="11543" max="11543" width="6.625" style="12" customWidth="1"/>
    <col min="11544" max="11544" width="3.625" style="12" customWidth="1"/>
    <col min="11545" max="11545" width="2.125" style="12" customWidth="1"/>
    <col min="11546" max="11546" width="3.625" style="12" customWidth="1"/>
    <col min="11547" max="11547" width="2.125" style="12" customWidth="1"/>
    <col min="11548" max="11548" width="3.625" style="12" customWidth="1"/>
    <col min="11549" max="11549" width="8.25" style="12" customWidth="1"/>
    <col min="11550" max="11550" width="3.875" style="12" customWidth="1"/>
    <col min="11551" max="11551" width="4.625" style="12" customWidth="1"/>
    <col min="11552" max="11552" width="8.25" style="12" customWidth="1"/>
    <col min="11553" max="11773" width="9" style="12"/>
    <col min="11774" max="11774" width="4.125" style="12" customWidth="1"/>
    <col min="11775" max="11775" width="18.375" style="12" customWidth="1"/>
    <col min="11776" max="11790" width="3.125" style="12" customWidth="1"/>
    <col min="11791" max="11795" width="2.625" style="12" customWidth="1"/>
    <col min="11796" max="11796" width="6.625" style="12" customWidth="1"/>
    <col min="11797" max="11798" width="3.625" style="12" customWidth="1"/>
    <col min="11799" max="11799" width="6.625" style="12" customWidth="1"/>
    <col min="11800" max="11800" width="3.625" style="12" customWidth="1"/>
    <col min="11801" max="11801" width="2.125" style="12" customWidth="1"/>
    <col min="11802" max="11802" width="3.625" style="12" customWidth="1"/>
    <col min="11803" max="11803" width="2.125" style="12" customWidth="1"/>
    <col min="11804" max="11804" width="3.625" style="12" customWidth="1"/>
    <col min="11805" max="11805" width="8.25" style="12" customWidth="1"/>
    <col min="11806" max="11806" width="3.875" style="12" customWidth="1"/>
    <col min="11807" max="11807" width="4.625" style="12" customWidth="1"/>
    <col min="11808" max="11808" width="8.25" style="12" customWidth="1"/>
    <col min="11809" max="12029" width="9" style="12"/>
    <col min="12030" max="12030" width="4.125" style="12" customWidth="1"/>
    <col min="12031" max="12031" width="18.375" style="12" customWidth="1"/>
    <col min="12032" max="12046" width="3.125" style="12" customWidth="1"/>
    <col min="12047" max="12051" width="2.625" style="12" customWidth="1"/>
    <col min="12052" max="12052" width="6.625" style="12" customWidth="1"/>
    <col min="12053" max="12054" width="3.625" style="12" customWidth="1"/>
    <col min="12055" max="12055" width="6.625" style="12" customWidth="1"/>
    <col min="12056" max="12056" width="3.625" style="12" customWidth="1"/>
    <col min="12057" max="12057" width="2.125" style="12" customWidth="1"/>
    <col min="12058" max="12058" width="3.625" style="12" customWidth="1"/>
    <col min="12059" max="12059" width="2.125" style="12" customWidth="1"/>
    <col min="12060" max="12060" width="3.625" style="12" customWidth="1"/>
    <col min="12061" max="12061" width="8.25" style="12" customWidth="1"/>
    <col min="12062" max="12062" width="3.875" style="12" customWidth="1"/>
    <col min="12063" max="12063" width="4.625" style="12" customWidth="1"/>
    <col min="12064" max="12064" width="8.25" style="12" customWidth="1"/>
    <col min="12065" max="12285" width="9" style="12"/>
    <col min="12286" max="12286" width="4.125" style="12" customWidth="1"/>
    <col min="12287" max="12287" width="18.375" style="12" customWidth="1"/>
    <col min="12288" max="12302" width="3.125" style="12" customWidth="1"/>
    <col min="12303" max="12307" width="2.625" style="12" customWidth="1"/>
    <col min="12308" max="12308" width="6.625" style="12" customWidth="1"/>
    <col min="12309" max="12310" width="3.625" style="12" customWidth="1"/>
    <col min="12311" max="12311" width="6.625" style="12" customWidth="1"/>
    <col min="12312" max="12312" width="3.625" style="12" customWidth="1"/>
    <col min="12313" max="12313" width="2.125" style="12" customWidth="1"/>
    <col min="12314" max="12314" width="3.625" style="12" customWidth="1"/>
    <col min="12315" max="12315" width="2.125" style="12" customWidth="1"/>
    <col min="12316" max="12316" width="3.625" style="12" customWidth="1"/>
    <col min="12317" max="12317" width="8.25" style="12" customWidth="1"/>
    <col min="12318" max="12318" width="3.875" style="12" customWidth="1"/>
    <col min="12319" max="12319" width="4.625" style="12" customWidth="1"/>
    <col min="12320" max="12320" width="8.25" style="12" customWidth="1"/>
    <col min="12321" max="12541" width="9" style="12"/>
    <col min="12542" max="12542" width="4.125" style="12" customWidth="1"/>
    <col min="12543" max="12543" width="18.375" style="12" customWidth="1"/>
    <col min="12544" max="12558" width="3.125" style="12" customWidth="1"/>
    <col min="12559" max="12563" width="2.625" style="12" customWidth="1"/>
    <col min="12564" max="12564" width="6.625" style="12" customWidth="1"/>
    <col min="12565" max="12566" width="3.625" style="12" customWidth="1"/>
    <col min="12567" max="12567" width="6.625" style="12" customWidth="1"/>
    <col min="12568" max="12568" width="3.625" style="12" customWidth="1"/>
    <col min="12569" max="12569" width="2.125" style="12" customWidth="1"/>
    <col min="12570" max="12570" width="3.625" style="12" customWidth="1"/>
    <col min="12571" max="12571" width="2.125" style="12" customWidth="1"/>
    <col min="12572" max="12572" width="3.625" style="12" customWidth="1"/>
    <col min="12573" max="12573" width="8.25" style="12" customWidth="1"/>
    <col min="12574" max="12574" width="3.875" style="12" customWidth="1"/>
    <col min="12575" max="12575" width="4.625" style="12" customWidth="1"/>
    <col min="12576" max="12576" width="8.25" style="12" customWidth="1"/>
    <col min="12577" max="12797" width="9" style="12"/>
    <col min="12798" max="12798" width="4.125" style="12" customWidth="1"/>
    <col min="12799" max="12799" width="18.375" style="12" customWidth="1"/>
    <col min="12800" max="12814" width="3.125" style="12" customWidth="1"/>
    <col min="12815" max="12819" width="2.625" style="12" customWidth="1"/>
    <col min="12820" max="12820" width="6.625" style="12" customWidth="1"/>
    <col min="12821" max="12822" width="3.625" style="12" customWidth="1"/>
    <col min="12823" max="12823" width="6.625" style="12" customWidth="1"/>
    <col min="12824" max="12824" width="3.625" style="12" customWidth="1"/>
    <col min="12825" max="12825" width="2.125" style="12" customWidth="1"/>
    <col min="12826" max="12826" width="3.625" style="12" customWidth="1"/>
    <col min="12827" max="12827" width="2.125" style="12" customWidth="1"/>
    <col min="12828" max="12828" width="3.625" style="12" customWidth="1"/>
    <col min="12829" max="12829" width="8.25" style="12" customWidth="1"/>
    <col min="12830" max="12830" width="3.875" style="12" customWidth="1"/>
    <col min="12831" max="12831" width="4.625" style="12" customWidth="1"/>
    <col min="12832" max="12832" width="8.25" style="12" customWidth="1"/>
    <col min="12833" max="13053" width="9" style="12"/>
    <col min="13054" max="13054" width="4.125" style="12" customWidth="1"/>
    <col min="13055" max="13055" width="18.375" style="12" customWidth="1"/>
    <col min="13056" max="13070" width="3.125" style="12" customWidth="1"/>
    <col min="13071" max="13075" width="2.625" style="12" customWidth="1"/>
    <col min="13076" max="13076" width="6.625" style="12" customWidth="1"/>
    <col min="13077" max="13078" width="3.625" style="12" customWidth="1"/>
    <col min="13079" max="13079" width="6.625" style="12" customWidth="1"/>
    <col min="13080" max="13080" width="3.625" style="12" customWidth="1"/>
    <col min="13081" max="13081" width="2.125" style="12" customWidth="1"/>
    <col min="13082" max="13082" width="3.625" style="12" customWidth="1"/>
    <col min="13083" max="13083" width="2.125" style="12" customWidth="1"/>
    <col min="13084" max="13084" width="3.625" style="12" customWidth="1"/>
    <col min="13085" max="13085" width="8.25" style="12" customWidth="1"/>
    <col min="13086" max="13086" width="3.875" style="12" customWidth="1"/>
    <col min="13087" max="13087" width="4.625" style="12" customWidth="1"/>
    <col min="13088" max="13088" width="8.25" style="12" customWidth="1"/>
    <col min="13089" max="13309" width="9" style="12"/>
    <col min="13310" max="13310" width="4.125" style="12" customWidth="1"/>
    <col min="13311" max="13311" width="18.375" style="12" customWidth="1"/>
    <col min="13312" max="13326" width="3.125" style="12" customWidth="1"/>
    <col min="13327" max="13331" width="2.625" style="12" customWidth="1"/>
    <col min="13332" max="13332" width="6.625" style="12" customWidth="1"/>
    <col min="13333" max="13334" width="3.625" style="12" customWidth="1"/>
    <col min="13335" max="13335" width="6.625" style="12" customWidth="1"/>
    <col min="13336" max="13336" width="3.625" style="12" customWidth="1"/>
    <col min="13337" max="13337" width="2.125" style="12" customWidth="1"/>
    <col min="13338" max="13338" width="3.625" style="12" customWidth="1"/>
    <col min="13339" max="13339" width="2.125" style="12" customWidth="1"/>
    <col min="13340" max="13340" width="3.625" style="12" customWidth="1"/>
    <col min="13341" max="13341" width="8.25" style="12" customWidth="1"/>
    <col min="13342" max="13342" width="3.875" style="12" customWidth="1"/>
    <col min="13343" max="13343" width="4.625" style="12" customWidth="1"/>
    <col min="13344" max="13344" width="8.25" style="12" customWidth="1"/>
    <col min="13345" max="13565" width="9" style="12"/>
    <col min="13566" max="13566" width="4.125" style="12" customWidth="1"/>
    <col min="13567" max="13567" width="18.375" style="12" customWidth="1"/>
    <col min="13568" max="13582" width="3.125" style="12" customWidth="1"/>
    <col min="13583" max="13587" width="2.625" style="12" customWidth="1"/>
    <col min="13588" max="13588" width="6.625" style="12" customWidth="1"/>
    <col min="13589" max="13590" width="3.625" style="12" customWidth="1"/>
    <col min="13591" max="13591" width="6.625" style="12" customWidth="1"/>
    <col min="13592" max="13592" width="3.625" style="12" customWidth="1"/>
    <col min="13593" max="13593" width="2.125" style="12" customWidth="1"/>
    <col min="13594" max="13594" width="3.625" style="12" customWidth="1"/>
    <col min="13595" max="13595" width="2.125" style="12" customWidth="1"/>
    <col min="13596" max="13596" width="3.625" style="12" customWidth="1"/>
    <col min="13597" max="13597" width="8.25" style="12" customWidth="1"/>
    <col min="13598" max="13598" width="3.875" style="12" customWidth="1"/>
    <col min="13599" max="13599" width="4.625" style="12" customWidth="1"/>
    <col min="13600" max="13600" width="8.25" style="12" customWidth="1"/>
    <col min="13601" max="13821" width="9" style="12"/>
    <col min="13822" max="13822" width="4.125" style="12" customWidth="1"/>
    <col min="13823" max="13823" width="18.375" style="12" customWidth="1"/>
    <col min="13824" max="13838" width="3.125" style="12" customWidth="1"/>
    <col min="13839" max="13843" width="2.625" style="12" customWidth="1"/>
    <col min="13844" max="13844" width="6.625" style="12" customWidth="1"/>
    <col min="13845" max="13846" width="3.625" style="12" customWidth="1"/>
    <col min="13847" max="13847" width="6.625" style="12" customWidth="1"/>
    <col min="13848" max="13848" width="3.625" style="12" customWidth="1"/>
    <col min="13849" max="13849" width="2.125" style="12" customWidth="1"/>
    <col min="13850" max="13850" width="3.625" style="12" customWidth="1"/>
    <col min="13851" max="13851" width="2.125" style="12" customWidth="1"/>
    <col min="13852" max="13852" width="3.625" style="12" customWidth="1"/>
    <col min="13853" max="13853" width="8.25" style="12" customWidth="1"/>
    <col min="13854" max="13854" width="3.875" style="12" customWidth="1"/>
    <col min="13855" max="13855" width="4.625" style="12" customWidth="1"/>
    <col min="13856" max="13856" width="8.25" style="12" customWidth="1"/>
    <col min="13857" max="14077" width="9" style="12"/>
    <col min="14078" max="14078" width="4.125" style="12" customWidth="1"/>
    <col min="14079" max="14079" width="18.375" style="12" customWidth="1"/>
    <col min="14080" max="14094" width="3.125" style="12" customWidth="1"/>
    <col min="14095" max="14099" width="2.625" style="12" customWidth="1"/>
    <col min="14100" max="14100" width="6.625" style="12" customWidth="1"/>
    <col min="14101" max="14102" width="3.625" style="12" customWidth="1"/>
    <col min="14103" max="14103" width="6.625" style="12" customWidth="1"/>
    <col min="14104" max="14104" width="3.625" style="12" customWidth="1"/>
    <col min="14105" max="14105" width="2.125" style="12" customWidth="1"/>
    <col min="14106" max="14106" width="3.625" style="12" customWidth="1"/>
    <col min="14107" max="14107" width="2.125" style="12" customWidth="1"/>
    <col min="14108" max="14108" width="3.625" style="12" customWidth="1"/>
    <col min="14109" max="14109" width="8.25" style="12" customWidth="1"/>
    <col min="14110" max="14110" width="3.875" style="12" customWidth="1"/>
    <col min="14111" max="14111" width="4.625" style="12" customWidth="1"/>
    <col min="14112" max="14112" width="8.25" style="12" customWidth="1"/>
    <col min="14113" max="14333" width="9" style="12"/>
    <col min="14334" max="14334" width="4.125" style="12" customWidth="1"/>
    <col min="14335" max="14335" width="18.375" style="12" customWidth="1"/>
    <col min="14336" max="14350" width="3.125" style="12" customWidth="1"/>
    <col min="14351" max="14355" width="2.625" style="12" customWidth="1"/>
    <col min="14356" max="14356" width="6.625" style="12" customWidth="1"/>
    <col min="14357" max="14358" width="3.625" style="12" customWidth="1"/>
    <col min="14359" max="14359" width="6.625" style="12" customWidth="1"/>
    <col min="14360" max="14360" width="3.625" style="12" customWidth="1"/>
    <col min="14361" max="14361" width="2.125" style="12" customWidth="1"/>
    <col min="14362" max="14362" width="3.625" style="12" customWidth="1"/>
    <col min="14363" max="14363" width="2.125" style="12" customWidth="1"/>
    <col min="14364" max="14364" width="3.625" style="12" customWidth="1"/>
    <col min="14365" max="14365" width="8.25" style="12" customWidth="1"/>
    <col min="14366" max="14366" width="3.875" style="12" customWidth="1"/>
    <col min="14367" max="14367" width="4.625" style="12" customWidth="1"/>
    <col min="14368" max="14368" width="8.25" style="12" customWidth="1"/>
    <col min="14369" max="14589" width="9" style="12"/>
    <col min="14590" max="14590" width="4.125" style="12" customWidth="1"/>
    <col min="14591" max="14591" width="18.375" style="12" customWidth="1"/>
    <col min="14592" max="14606" width="3.125" style="12" customWidth="1"/>
    <col min="14607" max="14611" width="2.625" style="12" customWidth="1"/>
    <col min="14612" max="14612" width="6.625" style="12" customWidth="1"/>
    <col min="14613" max="14614" width="3.625" style="12" customWidth="1"/>
    <col min="14615" max="14615" width="6.625" style="12" customWidth="1"/>
    <col min="14616" max="14616" width="3.625" style="12" customWidth="1"/>
    <col min="14617" max="14617" width="2.125" style="12" customWidth="1"/>
    <col min="14618" max="14618" width="3.625" style="12" customWidth="1"/>
    <col min="14619" max="14619" width="2.125" style="12" customWidth="1"/>
    <col min="14620" max="14620" width="3.625" style="12" customWidth="1"/>
    <col min="14621" max="14621" width="8.25" style="12" customWidth="1"/>
    <col min="14622" max="14622" width="3.875" style="12" customWidth="1"/>
    <col min="14623" max="14623" width="4.625" style="12" customWidth="1"/>
    <col min="14624" max="14624" width="8.25" style="12" customWidth="1"/>
    <col min="14625" max="14845" width="9" style="12"/>
    <col min="14846" max="14846" width="4.125" style="12" customWidth="1"/>
    <col min="14847" max="14847" width="18.375" style="12" customWidth="1"/>
    <col min="14848" max="14862" width="3.125" style="12" customWidth="1"/>
    <col min="14863" max="14867" width="2.625" style="12" customWidth="1"/>
    <col min="14868" max="14868" width="6.625" style="12" customWidth="1"/>
    <col min="14869" max="14870" width="3.625" style="12" customWidth="1"/>
    <col min="14871" max="14871" width="6.625" style="12" customWidth="1"/>
    <col min="14872" max="14872" width="3.625" style="12" customWidth="1"/>
    <col min="14873" max="14873" width="2.125" style="12" customWidth="1"/>
    <col min="14874" max="14874" width="3.625" style="12" customWidth="1"/>
    <col min="14875" max="14875" width="2.125" style="12" customWidth="1"/>
    <col min="14876" max="14876" width="3.625" style="12" customWidth="1"/>
    <col min="14877" max="14877" width="8.25" style="12" customWidth="1"/>
    <col min="14878" max="14878" width="3.875" style="12" customWidth="1"/>
    <col min="14879" max="14879" width="4.625" style="12" customWidth="1"/>
    <col min="14880" max="14880" width="8.25" style="12" customWidth="1"/>
    <col min="14881" max="15101" width="9" style="12"/>
    <col min="15102" max="15102" width="4.125" style="12" customWidth="1"/>
    <col min="15103" max="15103" width="18.375" style="12" customWidth="1"/>
    <col min="15104" max="15118" width="3.125" style="12" customWidth="1"/>
    <col min="15119" max="15123" width="2.625" style="12" customWidth="1"/>
    <col min="15124" max="15124" width="6.625" style="12" customWidth="1"/>
    <col min="15125" max="15126" width="3.625" style="12" customWidth="1"/>
    <col min="15127" max="15127" width="6.625" style="12" customWidth="1"/>
    <col min="15128" max="15128" width="3.625" style="12" customWidth="1"/>
    <col min="15129" max="15129" width="2.125" style="12" customWidth="1"/>
    <col min="15130" max="15130" width="3.625" style="12" customWidth="1"/>
    <col min="15131" max="15131" width="2.125" style="12" customWidth="1"/>
    <col min="15132" max="15132" width="3.625" style="12" customWidth="1"/>
    <col min="15133" max="15133" width="8.25" style="12" customWidth="1"/>
    <col min="15134" max="15134" width="3.875" style="12" customWidth="1"/>
    <col min="15135" max="15135" width="4.625" style="12" customWidth="1"/>
    <col min="15136" max="15136" width="8.25" style="12" customWidth="1"/>
    <col min="15137" max="15357" width="9" style="12"/>
    <col min="15358" max="15358" width="4.125" style="12" customWidth="1"/>
    <col min="15359" max="15359" width="18.375" style="12" customWidth="1"/>
    <col min="15360" max="15374" width="3.125" style="12" customWidth="1"/>
    <col min="15375" max="15379" width="2.625" style="12" customWidth="1"/>
    <col min="15380" max="15380" width="6.625" style="12" customWidth="1"/>
    <col min="15381" max="15382" width="3.625" style="12" customWidth="1"/>
    <col min="15383" max="15383" width="6.625" style="12" customWidth="1"/>
    <col min="15384" max="15384" width="3.625" style="12" customWidth="1"/>
    <col min="15385" max="15385" width="2.125" style="12" customWidth="1"/>
    <col min="15386" max="15386" width="3.625" style="12" customWidth="1"/>
    <col min="15387" max="15387" width="2.125" style="12" customWidth="1"/>
    <col min="15388" max="15388" width="3.625" style="12" customWidth="1"/>
    <col min="15389" max="15389" width="8.25" style="12" customWidth="1"/>
    <col min="15390" max="15390" width="3.875" style="12" customWidth="1"/>
    <col min="15391" max="15391" width="4.625" style="12" customWidth="1"/>
    <col min="15392" max="15392" width="8.25" style="12" customWidth="1"/>
    <col min="15393" max="15613" width="9" style="12"/>
    <col min="15614" max="15614" width="4.125" style="12" customWidth="1"/>
    <col min="15615" max="15615" width="18.375" style="12" customWidth="1"/>
    <col min="15616" max="15630" width="3.125" style="12" customWidth="1"/>
    <col min="15631" max="15635" width="2.625" style="12" customWidth="1"/>
    <col min="15636" max="15636" width="6.625" style="12" customWidth="1"/>
    <col min="15637" max="15638" width="3.625" style="12" customWidth="1"/>
    <col min="15639" max="15639" width="6.625" style="12" customWidth="1"/>
    <col min="15640" max="15640" width="3.625" style="12" customWidth="1"/>
    <col min="15641" max="15641" width="2.125" style="12" customWidth="1"/>
    <col min="15642" max="15642" width="3.625" style="12" customWidth="1"/>
    <col min="15643" max="15643" width="2.125" style="12" customWidth="1"/>
    <col min="15644" max="15644" width="3.625" style="12" customWidth="1"/>
    <col min="15645" max="15645" width="8.25" style="12" customWidth="1"/>
    <col min="15646" max="15646" width="3.875" style="12" customWidth="1"/>
    <col min="15647" max="15647" width="4.625" style="12" customWidth="1"/>
    <col min="15648" max="15648" width="8.25" style="12" customWidth="1"/>
    <col min="15649" max="15869" width="9" style="12"/>
    <col min="15870" max="15870" width="4.125" style="12" customWidth="1"/>
    <col min="15871" max="15871" width="18.375" style="12" customWidth="1"/>
    <col min="15872" max="15886" width="3.125" style="12" customWidth="1"/>
    <col min="15887" max="15891" width="2.625" style="12" customWidth="1"/>
    <col min="15892" max="15892" width="6.625" style="12" customWidth="1"/>
    <col min="15893" max="15894" width="3.625" style="12" customWidth="1"/>
    <col min="15895" max="15895" width="6.625" style="12" customWidth="1"/>
    <col min="15896" max="15896" width="3.625" style="12" customWidth="1"/>
    <col min="15897" max="15897" width="2.125" style="12" customWidth="1"/>
    <col min="15898" max="15898" width="3.625" style="12" customWidth="1"/>
    <col min="15899" max="15899" width="2.125" style="12" customWidth="1"/>
    <col min="15900" max="15900" width="3.625" style="12" customWidth="1"/>
    <col min="15901" max="15901" width="8.25" style="12" customWidth="1"/>
    <col min="15902" max="15902" width="3.875" style="12" customWidth="1"/>
    <col min="15903" max="15903" width="4.625" style="12" customWidth="1"/>
    <col min="15904" max="15904" width="8.25" style="12" customWidth="1"/>
    <col min="15905" max="16125" width="9" style="12"/>
    <col min="16126" max="16126" width="4.125" style="12" customWidth="1"/>
    <col min="16127" max="16127" width="18.375" style="12" customWidth="1"/>
    <col min="16128" max="16142" width="3.125" style="12" customWidth="1"/>
    <col min="16143" max="16147" width="2.625" style="12" customWidth="1"/>
    <col min="16148" max="16148" width="6.625" style="12" customWidth="1"/>
    <col min="16149" max="16150" width="3.625" style="12" customWidth="1"/>
    <col min="16151" max="16151" width="6.625" style="12" customWidth="1"/>
    <col min="16152" max="16152" width="3.625" style="12" customWidth="1"/>
    <col min="16153" max="16153" width="2.125" style="12" customWidth="1"/>
    <col min="16154" max="16154" width="3.625" style="12" customWidth="1"/>
    <col min="16155" max="16155" width="2.125" style="12" customWidth="1"/>
    <col min="16156" max="16156" width="3.625" style="12" customWidth="1"/>
    <col min="16157" max="16157" width="8.25" style="12" customWidth="1"/>
    <col min="16158" max="16158" width="3.875" style="12" customWidth="1"/>
    <col min="16159" max="16159" width="4.625" style="12" customWidth="1"/>
    <col min="16160" max="16160" width="8.25" style="12" customWidth="1"/>
    <col min="16161" max="16384" width="9" style="12"/>
  </cols>
  <sheetData>
    <row r="1" spans="1:32" ht="33" x14ac:dyDescent="0.15">
      <c r="A1" s="253" t="s">
        <v>245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1"/>
      <c r="Y1" s="21"/>
      <c r="Z1" s="21"/>
      <c r="AA1" s="21"/>
      <c r="AB1" s="21"/>
      <c r="AC1" s="21"/>
      <c r="AD1" s="21"/>
      <c r="AE1" s="21"/>
      <c r="AF1" s="21"/>
    </row>
    <row r="2" spans="1:32" ht="21" customHeight="1" thickBot="1" x14ac:dyDescent="0.2">
      <c r="A2" s="22" t="s">
        <v>247</v>
      </c>
    </row>
    <row r="3" spans="1:32" ht="30" customHeight="1" thickBot="1" x14ac:dyDescent="0.2">
      <c r="A3" s="240" t="s">
        <v>64</v>
      </c>
      <c r="B3" s="241"/>
      <c r="C3" s="242" t="s">
        <v>230</v>
      </c>
      <c r="D3" s="222"/>
      <c r="E3" s="223"/>
      <c r="F3" s="242" t="s">
        <v>210</v>
      </c>
      <c r="G3" s="222"/>
      <c r="H3" s="223"/>
      <c r="I3" s="242" t="s">
        <v>211</v>
      </c>
      <c r="J3" s="222"/>
      <c r="K3" s="223"/>
      <c r="L3" s="242" t="s">
        <v>212</v>
      </c>
      <c r="M3" s="222"/>
      <c r="N3" s="223"/>
      <c r="O3" s="243" t="s">
        <v>11</v>
      </c>
      <c r="P3" s="244"/>
      <c r="Q3" s="244"/>
      <c r="R3" s="244"/>
      <c r="S3" s="245"/>
      <c r="T3" s="23" t="s">
        <v>12</v>
      </c>
      <c r="U3" s="246" t="s">
        <v>13</v>
      </c>
      <c r="V3" s="247"/>
      <c r="W3" s="23" t="s">
        <v>14</v>
      </c>
      <c r="X3" s="12" t="s">
        <v>31</v>
      </c>
    </row>
    <row r="4" spans="1:32" ht="16.5" customHeight="1" thickBot="1" x14ac:dyDescent="0.2">
      <c r="A4" s="234">
        <v>16</v>
      </c>
      <c r="B4" s="250" t="s">
        <v>90</v>
      </c>
      <c r="C4" s="259"/>
      <c r="D4" s="260"/>
      <c r="E4" s="261"/>
      <c r="F4" s="256" t="str">
        <f>IF(F5+H5&gt;0,IF(F5&gt;H5,"○",IF(F5&lt;H5,"×","△")),"")</f>
        <v>○</v>
      </c>
      <c r="G4" s="257"/>
      <c r="H4" s="258"/>
      <c r="I4" s="256" t="str">
        <f t="shared" ref="I4" si="0">IF(I5+K5&gt;0,IF(I5&gt;K5,"○",IF(I5&lt;K5,"×","△")),"")</f>
        <v>×</v>
      </c>
      <c r="J4" s="257"/>
      <c r="K4" s="258"/>
      <c r="L4" s="256" t="str">
        <f>IF(L5+N5&gt;0,IF(L5&gt;N5,"○",IF(L5&lt;N5,"×","△")),"")</f>
        <v>×</v>
      </c>
      <c r="M4" s="257"/>
      <c r="N4" s="258"/>
      <c r="O4" s="238">
        <f>IF(F5&gt;H5,1,0)+IF(I5&gt;K5,1,0)+IF(L5&gt;N5,1,0)</f>
        <v>1</v>
      </c>
      <c r="P4" s="226" t="s">
        <v>6</v>
      </c>
      <c r="Q4" s="224">
        <f>IF(F5+H5&gt;0,IF(F5=H5,1,0),0)+IF(I5+K5&gt;0,IF(I5=K5,1,0),0)+IF(L5+N5&gt;0,IF(L5=N5,1,0),0)</f>
        <v>0</v>
      </c>
      <c r="R4" s="226" t="s">
        <v>6</v>
      </c>
      <c r="S4" s="228">
        <f>IF(F5&lt;H5,1,0)+IF(I5&lt;K5,1,0)+IF(L5&lt;N5,1,0)</f>
        <v>2</v>
      </c>
      <c r="T4" s="230">
        <f>(O4*2)+(Q4*1)</f>
        <v>2</v>
      </c>
      <c r="U4" s="24" t="s">
        <v>15</v>
      </c>
      <c r="V4" s="25">
        <f>F5+I5+L5</f>
        <v>7</v>
      </c>
      <c r="W4" s="219">
        <v>3</v>
      </c>
      <c r="X4" s="220" t="s">
        <v>25</v>
      </c>
    </row>
    <row r="5" spans="1:32" ht="16.5" customHeight="1" thickBot="1" x14ac:dyDescent="0.2">
      <c r="A5" s="235"/>
      <c r="B5" s="251"/>
      <c r="C5" s="262"/>
      <c r="D5" s="263"/>
      <c r="E5" s="264"/>
      <c r="F5" s="26">
        <f>タイムテーブル!$E$12</f>
        <v>6</v>
      </c>
      <c r="G5" s="27" t="s">
        <v>6</v>
      </c>
      <c r="H5" s="28">
        <f>タイムテーブル!$G$12</f>
        <v>0</v>
      </c>
      <c r="I5" s="26">
        <f>タイムテーブル!$E$21</f>
        <v>1</v>
      </c>
      <c r="J5" s="27" t="s">
        <v>6</v>
      </c>
      <c r="K5" s="28">
        <f>タイムテーブル!$G$21</f>
        <v>4</v>
      </c>
      <c r="L5" s="26">
        <f>タイムテーブル!$E$24</f>
        <v>0</v>
      </c>
      <c r="M5" s="27" t="s">
        <v>6</v>
      </c>
      <c r="N5" s="28">
        <f>タイムテーブル!$G$24</f>
        <v>7</v>
      </c>
      <c r="O5" s="239"/>
      <c r="P5" s="227"/>
      <c r="Q5" s="225"/>
      <c r="R5" s="227"/>
      <c r="S5" s="229"/>
      <c r="T5" s="230"/>
      <c r="U5" s="29" t="s">
        <v>16</v>
      </c>
      <c r="V5" s="30">
        <f>H5+K5+N5</f>
        <v>11</v>
      </c>
      <c r="W5" s="219"/>
      <c r="X5" s="220"/>
    </row>
    <row r="6" spans="1:32" ht="16.5" customHeight="1" thickBot="1" x14ac:dyDescent="0.2">
      <c r="A6" s="234">
        <v>17</v>
      </c>
      <c r="B6" s="250" t="s">
        <v>94</v>
      </c>
      <c r="C6" s="256" t="str">
        <f>IF(C7+E7&gt;0,IF(C7&gt;E7,"○",IF(C7&lt;E7,"×","△")),"")</f>
        <v>×</v>
      </c>
      <c r="D6" s="257"/>
      <c r="E6" s="258"/>
      <c r="F6" s="259"/>
      <c r="G6" s="260"/>
      <c r="H6" s="261"/>
      <c r="I6" s="256" t="str">
        <f>IF(I7+K7&gt;0,IF(I7&gt;K7,"○",IF(I7&lt;K7,"×","△")),"")</f>
        <v>×</v>
      </c>
      <c r="J6" s="257"/>
      <c r="K6" s="258"/>
      <c r="L6" s="256" t="str">
        <f t="shared" ref="L6" si="1">IF(L7+N7&gt;0,IF(L7&gt;N7,"○",IF(L7&lt;N7,"×","△")),"")</f>
        <v>×</v>
      </c>
      <c r="M6" s="257"/>
      <c r="N6" s="258"/>
      <c r="O6" s="238">
        <f>IF(C7&gt;E7,1,0)+IF(I7&gt;K7,1,0)+IF(L7&gt;N7,1,0)</f>
        <v>0</v>
      </c>
      <c r="P6" s="226" t="s">
        <v>6</v>
      </c>
      <c r="Q6" s="224">
        <f>IF(C7+E7&gt;0,IF(C7=E7,1,0),0)+IF(I7+K7&gt;0,IF(I7=K7,1,0),0)+IF(L7+N7&gt;0,IF(L7=N7,1,0),0)</f>
        <v>0</v>
      </c>
      <c r="R6" s="226" t="s">
        <v>6</v>
      </c>
      <c r="S6" s="228">
        <f>IF(C7&lt;E7,1,0)+IF(I7&lt;K7,1,0)+IF(L7&lt;N7,1,0)</f>
        <v>3</v>
      </c>
      <c r="T6" s="230">
        <f t="shared" ref="T6" si="2">(O6*2)+(Q6*1)</f>
        <v>0</v>
      </c>
      <c r="U6" s="24" t="s">
        <v>15</v>
      </c>
      <c r="V6" s="25">
        <f>C7+I7+L7</f>
        <v>0</v>
      </c>
      <c r="W6" s="219">
        <v>4</v>
      </c>
      <c r="X6" s="52"/>
    </row>
    <row r="7" spans="1:32" ht="16.5" customHeight="1" thickBot="1" x14ac:dyDescent="0.2">
      <c r="A7" s="235"/>
      <c r="B7" s="251"/>
      <c r="C7" s="26">
        <f>タイムテーブル!$G$12</f>
        <v>0</v>
      </c>
      <c r="D7" s="27" t="s">
        <v>6</v>
      </c>
      <c r="E7" s="28">
        <f>タイムテーブル!$E$12</f>
        <v>6</v>
      </c>
      <c r="F7" s="262"/>
      <c r="G7" s="263"/>
      <c r="H7" s="264"/>
      <c r="I7" s="26">
        <f>タイムテーブル!$N$25</f>
        <v>0</v>
      </c>
      <c r="J7" s="27" t="s">
        <v>6</v>
      </c>
      <c r="K7" s="28">
        <f>タイムテーブル!$P$25</f>
        <v>7</v>
      </c>
      <c r="L7" s="26">
        <f>タイムテーブル!$N$22</f>
        <v>0</v>
      </c>
      <c r="M7" s="27" t="s">
        <v>6</v>
      </c>
      <c r="N7" s="28">
        <f>タイムテーブル!$P$22</f>
        <v>7</v>
      </c>
      <c r="O7" s="239"/>
      <c r="P7" s="227"/>
      <c r="Q7" s="225"/>
      <c r="R7" s="227"/>
      <c r="S7" s="229"/>
      <c r="T7" s="230"/>
      <c r="U7" s="29" t="s">
        <v>16</v>
      </c>
      <c r="V7" s="30">
        <f>E7+K7+N7</f>
        <v>20</v>
      </c>
      <c r="W7" s="219"/>
      <c r="X7" s="52"/>
    </row>
    <row r="8" spans="1:32" ht="16.5" customHeight="1" thickBot="1" x14ac:dyDescent="0.2">
      <c r="A8" s="234">
        <v>18</v>
      </c>
      <c r="B8" s="252" t="s">
        <v>95</v>
      </c>
      <c r="C8" s="256" t="str">
        <f>IF(C9+E9&gt;0,IF(C9&gt;E9,"○",IF(C9&lt;E9,"×","△")),"")</f>
        <v>○</v>
      </c>
      <c r="D8" s="257"/>
      <c r="E8" s="258"/>
      <c r="F8" s="256" t="str">
        <f t="shared" ref="F8" si="3">IF(F9+H9&gt;0,IF(F9&gt;H9,"○",IF(F9&lt;H9,"×","△")),"")</f>
        <v>○</v>
      </c>
      <c r="G8" s="257"/>
      <c r="H8" s="258"/>
      <c r="I8" s="259"/>
      <c r="J8" s="260"/>
      <c r="K8" s="261"/>
      <c r="L8" s="256" t="str">
        <f>IF(L9+N9&gt;0,IF(L9&gt;N9,"○",IF(L9&lt;N9,"×","△")),"")</f>
        <v>×</v>
      </c>
      <c r="M8" s="257"/>
      <c r="N8" s="258"/>
      <c r="O8" s="238">
        <f>IF(C9&gt;E9,1,0)+IF(F9&gt;H9,1,0)+IF(L9&gt;N9,1,0)</f>
        <v>2</v>
      </c>
      <c r="P8" s="226" t="s">
        <v>6</v>
      </c>
      <c r="Q8" s="224">
        <f>IF(C9+E9&gt;0,IF(C9=E9,1,0),0)+IF(F9+H9&gt;0,IF(F9=H9,1,0),0)+IF(L9+N9&gt;0,IF(L9=N9,1,0),0)</f>
        <v>0</v>
      </c>
      <c r="R8" s="226" t="s">
        <v>6</v>
      </c>
      <c r="S8" s="228">
        <f>IF(C9&lt;E9,1,0)+IF(F9&lt;H9,1,0)+IF(L9&lt;N9,1,0)</f>
        <v>1</v>
      </c>
      <c r="T8" s="230">
        <f>(O8*2)+(Q8*1)</f>
        <v>4</v>
      </c>
      <c r="U8" s="24" t="s">
        <v>15</v>
      </c>
      <c r="V8" s="25">
        <f>C9+F9+L9</f>
        <v>15</v>
      </c>
      <c r="W8" s="219">
        <v>2</v>
      </c>
      <c r="X8" s="232" t="s">
        <v>30</v>
      </c>
    </row>
    <row r="9" spans="1:32" ht="16.5" customHeight="1" thickBot="1" x14ac:dyDescent="0.2">
      <c r="A9" s="235"/>
      <c r="B9" s="237"/>
      <c r="C9" s="26">
        <f>タイムテーブル!$G$21</f>
        <v>4</v>
      </c>
      <c r="D9" s="27" t="s">
        <v>6</v>
      </c>
      <c r="E9" s="28">
        <f>タイムテーブル!$E$21</f>
        <v>1</v>
      </c>
      <c r="F9" s="26">
        <f>タイムテーブル!$P$25</f>
        <v>7</v>
      </c>
      <c r="G9" s="27" t="s">
        <v>6</v>
      </c>
      <c r="H9" s="28">
        <f>タイムテーブル!$N$25</f>
        <v>0</v>
      </c>
      <c r="I9" s="262"/>
      <c r="J9" s="263"/>
      <c r="K9" s="264"/>
      <c r="L9" s="26">
        <f>タイムテーブル!$N$13</f>
        <v>4</v>
      </c>
      <c r="M9" s="27" t="s">
        <v>6</v>
      </c>
      <c r="N9" s="28">
        <f>タイムテーブル!$P$13</f>
        <v>6</v>
      </c>
      <c r="O9" s="239"/>
      <c r="P9" s="227"/>
      <c r="Q9" s="225"/>
      <c r="R9" s="227"/>
      <c r="S9" s="229"/>
      <c r="T9" s="230"/>
      <c r="U9" s="29" t="s">
        <v>16</v>
      </c>
      <c r="V9" s="30">
        <f>E9+H9+N9</f>
        <v>7</v>
      </c>
      <c r="W9" s="219"/>
      <c r="X9" s="233"/>
    </row>
    <row r="10" spans="1:32" ht="16.5" customHeight="1" thickBot="1" x14ac:dyDescent="0.2">
      <c r="A10" s="234">
        <v>19</v>
      </c>
      <c r="B10" s="254" t="s">
        <v>96</v>
      </c>
      <c r="C10" s="256" t="str">
        <f>IF(C11+E11&gt;0,IF(C11&gt;E11,"○",IF(C11&lt;E11,"×","△")),"")</f>
        <v>○</v>
      </c>
      <c r="D10" s="257"/>
      <c r="E10" s="258"/>
      <c r="F10" s="256" t="str">
        <f t="shared" ref="F10" si="4">IF(F11+H11&gt;0,IF(F11&gt;H11,"○",IF(F11&lt;H11,"×","△")),"")</f>
        <v>○</v>
      </c>
      <c r="G10" s="257"/>
      <c r="H10" s="258"/>
      <c r="I10" s="256" t="str">
        <f>IF(I11+K11&gt;0,IF(I11&gt;K11,"○",IF(I11&lt;K11,"×","△")),"")</f>
        <v>○</v>
      </c>
      <c r="J10" s="257"/>
      <c r="K10" s="258"/>
      <c r="L10" s="259"/>
      <c r="M10" s="260"/>
      <c r="N10" s="261"/>
      <c r="O10" s="238">
        <f>IF(C11&gt;E11,1,0)+IF(F11&gt;H11,1,0)+IF(I11&gt;K11,1,0)</f>
        <v>3</v>
      </c>
      <c r="P10" s="226" t="s">
        <v>6</v>
      </c>
      <c r="Q10" s="224">
        <f>IF(C11+E11&gt;0,IF(C11=E11,1,0),0)+IF(F11+H11&gt;0,IF(F11=H11,1,0),0)+IF(I11+K11&gt;0,IF(I11=K11,1,0),0)</f>
        <v>0</v>
      </c>
      <c r="R10" s="226" t="s">
        <v>6</v>
      </c>
      <c r="S10" s="228">
        <f>IF(C11&lt;E11,1,0)+IF(F11&lt;H11,1,0)+IF(I11&lt;K11,1,0)</f>
        <v>0</v>
      </c>
      <c r="T10" s="230">
        <f t="shared" ref="T10" si="5">(O10*2)+(Q10*1)</f>
        <v>6</v>
      </c>
      <c r="U10" s="24" t="s">
        <v>15</v>
      </c>
      <c r="V10" s="25">
        <f>C11+F11+I11</f>
        <v>20</v>
      </c>
      <c r="W10" s="219">
        <v>1</v>
      </c>
      <c r="X10" s="231" t="s">
        <v>26</v>
      </c>
    </row>
    <row r="11" spans="1:32" ht="16.5" customHeight="1" thickBot="1" x14ac:dyDescent="0.2">
      <c r="A11" s="235"/>
      <c r="B11" s="255"/>
      <c r="C11" s="26">
        <f>タイムテーブル!$G$24</f>
        <v>7</v>
      </c>
      <c r="D11" s="27" t="s">
        <v>6</v>
      </c>
      <c r="E11" s="28">
        <f>タイムテーブル!$E$24</f>
        <v>0</v>
      </c>
      <c r="F11" s="26">
        <f>タイムテーブル!$P$22</f>
        <v>7</v>
      </c>
      <c r="G11" s="27" t="s">
        <v>6</v>
      </c>
      <c r="H11" s="28">
        <f>タイムテーブル!$N$22</f>
        <v>0</v>
      </c>
      <c r="I11" s="26">
        <f>タイムテーブル!$P$13</f>
        <v>6</v>
      </c>
      <c r="J11" s="27" t="s">
        <v>6</v>
      </c>
      <c r="K11" s="28">
        <f>タイムテーブル!$N$13</f>
        <v>4</v>
      </c>
      <c r="L11" s="262"/>
      <c r="M11" s="263"/>
      <c r="N11" s="264"/>
      <c r="O11" s="239"/>
      <c r="P11" s="227"/>
      <c r="Q11" s="225"/>
      <c r="R11" s="227"/>
      <c r="S11" s="229"/>
      <c r="T11" s="230"/>
      <c r="U11" s="29" t="s">
        <v>16</v>
      </c>
      <c r="V11" s="30">
        <f>E11+H11+K11</f>
        <v>4</v>
      </c>
      <c r="W11" s="219"/>
      <c r="X11" s="231"/>
    </row>
    <row r="12" spans="1:32" ht="9" customHeight="1" thickBot="1" x14ac:dyDescent="0.2">
      <c r="A12" s="31"/>
      <c r="B12" s="32"/>
      <c r="C12" s="33"/>
      <c r="D12" s="34"/>
      <c r="E12" s="33"/>
      <c r="F12" s="33"/>
      <c r="G12" s="34"/>
      <c r="H12" s="33"/>
      <c r="I12" s="33"/>
      <c r="J12" s="34"/>
      <c r="K12" s="33"/>
      <c r="L12" s="33"/>
      <c r="M12" s="33"/>
      <c r="N12" s="33"/>
      <c r="O12" s="35"/>
      <c r="P12" s="36"/>
      <c r="Q12" s="35"/>
      <c r="R12" s="36"/>
      <c r="S12" s="35"/>
      <c r="T12" s="37"/>
      <c r="U12" s="38"/>
      <c r="V12" s="36"/>
      <c r="W12" s="39"/>
      <c r="X12" s="13"/>
    </row>
    <row r="13" spans="1:32" ht="30" customHeight="1" thickBot="1" x14ac:dyDescent="0.2">
      <c r="A13" s="240" t="s">
        <v>65</v>
      </c>
      <c r="B13" s="241"/>
      <c r="C13" s="242" t="s">
        <v>213</v>
      </c>
      <c r="D13" s="222"/>
      <c r="E13" s="223"/>
      <c r="F13" s="242" t="s">
        <v>214</v>
      </c>
      <c r="G13" s="222"/>
      <c r="H13" s="223"/>
      <c r="I13" s="242" t="s">
        <v>215</v>
      </c>
      <c r="J13" s="222"/>
      <c r="K13" s="223"/>
      <c r="L13" s="242" t="s">
        <v>216</v>
      </c>
      <c r="M13" s="222"/>
      <c r="N13" s="223"/>
      <c r="O13" s="243" t="s">
        <v>11</v>
      </c>
      <c r="P13" s="244"/>
      <c r="Q13" s="244"/>
      <c r="R13" s="244"/>
      <c r="S13" s="245"/>
      <c r="T13" s="23" t="s">
        <v>12</v>
      </c>
      <c r="U13" s="246" t="s">
        <v>13</v>
      </c>
      <c r="V13" s="247"/>
      <c r="W13" s="23" t="s">
        <v>14</v>
      </c>
      <c r="X13" s="12" t="s">
        <v>31</v>
      </c>
    </row>
    <row r="14" spans="1:32" ht="16.5" customHeight="1" thickBot="1" x14ac:dyDescent="0.2">
      <c r="A14" s="234">
        <v>20</v>
      </c>
      <c r="B14" s="250" t="s">
        <v>204</v>
      </c>
      <c r="C14" s="259"/>
      <c r="D14" s="260"/>
      <c r="E14" s="261"/>
      <c r="F14" s="256" t="str">
        <f>IF(F15+H15&gt;0,IF(F15&gt;H15,"○",IF(F15&lt;H15,"×","△")),"")</f>
        <v>×</v>
      </c>
      <c r="G14" s="257"/>
      <c r="H14" s="258"/>
      <c r="I14" s="256" t="str">
        <f t="shared" ref="I14" si="6">IF(I15+K15&gt;0,IF(I15&gt;K15,"○",IF(I15&lt;K15,"×","△")),"")</f>
        <v>×</v>
      </c>
      <c r="J14" s="257"/>
      <c r="K14" s="258"/>
      <c r="L14" s="256" t="str">
        <f>IF(L15+N15&gt;0,IF(L15&gt;N15,"○",IF(L15&lt;N15,"×","△")),"")</f>
        <v>○</v>
      </c>
      <c r="M14" s="257"/>
      <c r="N14" s="258"/>
      <c r="O14" s="238">
        <f>IF(F15&gt;H15,1,0)+IF(I15&gt;K15,1,0)+IF(L15&gt;N15,1,0)</f>
        <v>1</v>
      </c>
      <c r="P14" s="226" t="s">
        <v>183</v>
      </c>
      <c r="Q14" s="224">
        <f>IF(F15+H15&gt;0,IF(F15=H15,1,0),0)+IF(I15+K15&gt;0,IF(I15=K15,1,0),0)+IF(L15+N15&gt;0,IF(L15=N15,1,0),0)</f>
        <v>0</v>
      </c>
      <c r="R14" s="226" t="s">
        <v>183</v>
      </c>
      <c r="S14" s="228">
        <f>IF(F15&lt;H15,1,0)+IF(I15&lt;K15,1,0)+IF(L15&lt;N15,1,0)</f>
        <v>2</v>
      </c>
      <c r="T14" s="230">
        <f>(O14*2)+(Q14*1)</f>
        <v>2</v>
      </c>
      <c r="U14" s="24" t="s">
        <v>15</v>
      </c>
      <c r="V14" s="25">
        <f>F15+I15+L15</f>
        <v>3</v>
      </c>
      <c r="W14" s="219">
        <v>4</v>
      </c>
      <c r="X14" s="220" t="s">
        <v>25</v>
      </c>
    </row>
    <row r="15" spans="1:32" ht="16.5" customHeight="1" thickBot="1" x14ac:dyDescent="0.2">
      <c r="A15" s="235"/>
      <c r="B15" s="251"/>
      <c r="C15" s="262"/>
      <c r="D15" s="263"/>
      <c r="E15" s="264"/>
      <c r="F15" s="26">
        <f>タイムテーブル!$N$12</f>
        <v>0</v>
      </c>
      <c r="G15" s="27" t="s">
        <v>6</v>
      </c>
      <c r="H15" s="28">
        <f>タイムテーブル!$P$12</f>
        <v>4</v>
      </c>
      <c r="I15" s="26">
        <f>タイムテーブル!$N$21</f>
        <v>1</v>
      </c>
      <c r="J15" s="27" t="s">
        <v>6</v>
      </c>
      <c r="K15" s="28">
        <f>タイムテーブル!$P$21</f>
        <v>5</v>
      </c>
      <c r="L15" s="26">
        <f>タイムテーブル!$N$24</f>
        <v>2</v>
      </c>
      <c r="M15" s="27" t="s">
        <v>6</v>
      </c>
      <c r="N15" s="28"/>
      <c r="O15" s="239"/>
      <c r="P15" s="227"/>
      <c r="Q15" s="225"/>
      <c r="R15" s="227"/>
      <c r="S15" s="229"/>
      <c r="T15" s="230"/>
      <c r="U15" s="29" t="s">
        <v>16</v>
      </c>
      <c r="V15" s="30">
        <f>H15+K15+N15</f>
        <v>9</v>
      </c>
      <c r="W15" s="219"/>
      <c r="X15" s="220"/>
    </row>
    <row r="16" spans="1:32" ht="16.5" customHeight="1" thickBot="1" x14ac:dyDescent="0.2">
      <c r="A16" s="234">
        <v>21</v>
      </c>
      <c r="B16" s="250" t="s">
        <v>99</v>
      </c>
      <c r="C16" s="256" t="str">
        <f>IF(C17+E17&gt;0,IF(C17&gt;E17,"○",IF(C17&lt;E17,"×","△")),"")</f>
        <v>○</v>
      </c>
      <c r="D16" s="257"/>
      <c r="E16" s="258"/>
      <c r="F16" s="259"/>
      <c r="G16" s="260"/>
      <c r="H16" s="261"/>
      <c r="I16" s="256" t="str">
        <f>IF(I17+K17&gt;0,IF(I17&gt;K17,"○",IF(I17&lt;K17,"×","△")),"")</f>
        <v>○</v>
      </c>
      <c r="J16" s="257"/>
      <c r="K16" s="258"/>
      <c r="L16" s="256" t="str">
        <f t="shared" ref="L16" si="7">IF(L17+N17&gt;0,IF(L17&gt;N17,"○",IF(L17&lt;N17,"×","△")),"")</f>
        <v>○</v>
      </c>
      <c r="M16" s="257"/>
      <c r="N16" s="258"/>
      <c r="O16" s="238">
        <f>IF(C17&gt;E17,1,0)+IF(I17&gt;K17,1,0)+IF(L17&gt;N17,1,0)</f>
        <v>3</v>
      </c>
      <c r="P16" s="226" t="s">
        <v>183</v>
      </c>
      <c r="Q16" s="224">
        <f>IF(C17+E17&gt;0,IF(C17=E17,1,0),0)+IF(I17+K17&gt;0,IF(I17=K17,1,0),0)+IF(L17+N17&gt;0,IF(L17=N17,1,0),0)</f>
        <v>0</v>
      </c>
      <c r="R16" s="226" t="s">
        <v>183</v>
      </c>
      <c r="S16" s="228">
        <f>IF(C17&lt;E17,1,0)+IF(I17&lt;K17,1,0)+IF(L17&lt;N17,1,0)</f>
        <v>0</v>
      </c>
      <c r="T16" s="230">
        <f t="shared" ref="T16" si="8">(O16*2)+(Q16*1)</f>
        <v>6</v>
      </c>
      <c r="U16" s="24" t="s">
        <v>15</v>
      </c>
      <c r="V16" s="25">
        <f>C17+I17+L17</f>
        <v>10</v>
      </c>
      <c r="W16" s="219">
        <v>1</v>
      </c>
      <c r="X16" s="52"/>
    </row>
    <row r="17" spans="1:24" ht="16.5" customHeight="1" thickBot="1" x14ac:dyDescent="0.2">
      <c r="A17" s="235"/>
      <c r="B17" s="251"/>
      <c r="C17" s="26">
        <f>タイムテーブル!$P$12</f>
        <v>4</v>
      </c>
      <c r="D17" s="27" t="s">
        <v>6</v>
      </c>
      <c r="E17" s="28">
        <f>タイムテーブル!$N$12</f>
        <v>0</v>
      </c>
      <c r="F17" s="262"/>
      <c r="G17" s="263"/>
      <c r="H17" s="264"/>
      <c r="I17" s="26">
        <f>タイムテーブル!$E$26</f>
        <v>4</v>
      </c>
      <c r="J17" s="27" t="s">
        <v>6</v>
      </c>
      <c r="K17" s="28">
        <f>タイムテーブル!$G$26</f>
        <v>0</v>
      </c>
      <c r="L17" s="26">
        <f>タイムテーブル!$E$23</f>
        <v>2</v>
      </c>
      <c r="M17" s="27" t="s">
        <v>6</v>
      </c>
      <c r="N17" s="28">
        <f>タイムテーブル!$G$23</f>
        <v>0</v>
      </c>
      <c r="O17" s="239"/>
      <c r="P17" s="227"/>
      <c r="Q17" s="225"/>
      <c r="R17" s="227"/>
      <c r="S17" s="229"/>
      <c r="T17" s="230"/>
      <c r="U17" s="29" t="s">
        <v>16</v>
      </c>
      <c r="V17" s="30">
        <f>E17+K17+N17</f>
        <v>0</v>
      </c>
      <c r="W17" s="219"/>
      <c r="X17" s="52"/>
    </row>
    <row r="18" spans="1:24" ht="16.5" customHeight="1" thickBot="1" x14ac:dyDescent="0.2">
      <c r="A18" s="234">
        <v>22</v>
      </c>
      <c r="B18" s="252" t="s">
        <v>100</v>
      </c>
      <c r="C18" s="256" t="str">
        <f>IF(C19+E19&gt;0,IF(C19&gt;E19,"○",IF(C19&lt;E19,"×","△")),"")</f>
        <v>○</v>
      </c>
      <c r="D18" s="257"/>
      <c r="E18" s="258"/>
      <c r="F18" s="256" t="str">
        <f t="shared" ref="F18" si="9">IF(F19+H19&gt;0,IF(F19&gt;H19,"○",IF(F19&lt;H19,"×","△")),"")</f>
        <v>×</v>
      </c>
      <c r="G18" s="257"/>
      <c r="H18" s="258"/>
      <c r="I18" s="259"/>
      <c r="J18" s="260"/>
      <c r="K18" s="261"/>
      <c r="L18" s="256" t="str">
        <f>IF(L19+N19&gt;0,IF(L19&gt;N19,"○",IF(L19&lt;N19,"×","△")),"")</f>
        <v>△</v>
      </c>
      <c r="M18" s="257"/>
      <c r="N18" s="258"/>
      <c r="O18" s="238">
        <f>IF(C19&gt;E19,1,0)+IF(F19&gt;H19,1,0)+IF(L19&gt;N19,1,0)</f>
        <v>1</v>
      </c>
      <c r="P18" s="226" t="s">
        <v>183</v>
      </c>
      <c r="Q18" s="224">
        <f>IF(C19+E19&gt;0,IF(C19=E19,1,0),0)+IF(F19+H19&gt;0,IF(F19=H19,1,0),0)+IF(L19+N19&gt;0,IF(L19=N19,1,0),0)</f>
        <v>1</v>
      </c>
      <c r="R18" s="226" t="s">
        <v>183</v>
      </c>
      <c r="S18" s="228">
        <f>IF(C19&lt;E19,1,0)+IF(F19&lt;H19,1,0)+IF(L19&lt;N19,1,0)</f>
        <v>1</v>
      </c>
      <c r="T18" s="230">
        <f>(O18*2)+(Q18*1)</f>
        <v>3</v>
      </c>
      <c r="U18" s="24" t="s">
        <v>15</v>
      </c>
      <c r="V18" s="25">
        <f>C19+F19+L19</f>
        <v>8</v>
      </c>
      <c r="W18" s="219">
        <v>3</v>
      </c>
      <c r="X18" s="232" t="s">
        <v>30</v>
      </c>
    </row>
    <row r="19" spans="1:24" ht="16.5" customHeight="1" thickBot="1" x14ac:dyDescent="0.2">
      <c r="A19" s="235"/>
      <c r="B19" s="237"/>
      <c r="C19" s="26">
        <f>タイムテーブル!$P$21</f>
        <v>5</v>
      </c>
      <c r="D19" s="27" t="s">
        <v>6</v>
      </c>
      <c r="E19" s="28">
        <f>タイムテーブル!$N$21</f>
        <v>1</v>
      </c>
      <c r="F19" s="26">
        <f>タイムテーブル!$G$26</f>
        <v>0</v>
      </c>
      <c r="G19" s="27" t="s">
        <v>6</v>
      </c>
      <c r="H19" s="28">
        <f>タイムテーブル!$E$26</f>
        <v>4</v>
      </c>
      <c r="I19" s="262"/>
      <c r="J19" s="263"/>
      <c r="K19" s="264"/>
      <c r="L19" s="26">
        <f>タイムテーブル!$E$14</f>
        <v>3</v>
      </c>
      <c r="M19" s="27" t="s">
        <v>6</v>
      </c>
      <c r="N19" s="28">
        <f>タイムテーブル!$G$14</f>
        <v>3</v>
      </c>
      <c r="O19" s="239"/>
      <c r="P19" s="227"/>
      <c r="Q19" s="225"/>
      <c r="R19" s="227"/>
      <c r="S19" s="229"/>
      <c r="T19" s="230"/>
      <c r="U19" s="29" t="s">
        <v>16</v>
      </c>
      <c r="V19" s="30">
        <f>E19+H19+N19</f>
        <v>8</v>
      </c>
      <c r="W19" s="219"/>
      <c r="X19" s="233"/>
    </row>
    <row r="20" spans="1:24" ht="16.5" customHeight="1" thickBot="1" x14ac:dyDescent="0.2">
      <c r="A20" s="234">
        <v>23</v>
      </c>
      <c r="B20" s="254" t="s">
        <v>101</v>
      </c>
      <c r="C20" s="256" t="str">
        <f>IF(C21+E21&gt;0,IF(C21&gt;E21,"○",IF(C21&lt;E21,"×","△")),"")</f>
        <v>○</v>
      </c>
      <c r="D20" s="257"/>
      <c r="E20" s="258"/>
      <c r="F20" s="256" t="str">
        <f t="shared" ref="F20" si="10">IF(F21+H21&gt;0,IF(F21&gt;H21,"○",IF(F21&lt;H21,"×","△")),"")</f>
        <v>×</v>
      </c>
      <c r="G20" s="257"/>
      <c r="H20" s="258"/>
      <c r="I20" s="256" t="str">
        <f>IF(I21+K21&gt;0,IF(I21&gt;K21,"○",IF(I21&lt;K21,"×","△")),"")</f>
        <v>△</v>
      </c>
      <c r="J20" s="257"/>
      <c r="K20" s="258"/>
      <c r="L20" s="259"/>
      <c r="M20" s="260"/>
      <c r="N20" s="261"/>
      <c r="O20" s="238">
        <f>IF(C21&gt;E21,1,0)+IF(F21&gt;H21,1,0)+IF(I21&gt;K21,1,0)</f>
        <v>1</v>
      </c>
      <c r="P20" s="226" t="s">
        <v>183</v>
      </c>
      <c r="Q20" s="224">
        <f>IF(C21+E21&gt;0,IF(C21=E21,1,0),0)+IF(F21+H21&gt;0,IF(F21=H21,1,0),0)+IF(I21+K21&gt;0,IF(I21=K21,1,0),0)</f>
        <v>1</v>
      </c>
      <c r="R20" s="226" t="s">
        <v>183</v>
      </c>
      <c r="S20" s="228">
        <f>IF(C21&lt;E21,1,0)+IF(F21&lt;H21,1,0)+IF(I21&lt;K21,1,0)</f>
        <v>1</v>
      </c>
      <c r="T20" s="230">
        <f t="shared" ref="T20" si="11">(O20*2)+(Q20*1)</f>
        <v>3</v>
      </c>
      <c r="U20" s="24" t="s">
        <v>15</v>
      </c>
      <c r="V20" s="25">
        <f>C21+F21+I21</f>
        <v>8</v>
      </c>
      <c r="W20" s="219">
        <v>2</v>
      </c>
      <c r="X20" s="231" t="s">
        <v>26</v>
      </c>
    </row>
    <row r="21" spans="1:24" ht="16.5" customHeight="1" thickBot="1" x14ac:dyDescent="0.2">
      <c r="A21" s="235"/>
      <c r="B21" s="255"/>
      <c r="C21" s="26">
        <f>タイムテーブル!$P$24</f>
        <v>5</v>
      </c>
      <c r="D21" s="27" t="s">
        <v>6</v>
      </c>
      <c r="E21" s="28">
        <f>タイムテーブル!$N$24</f>
        <v>2</v>
      </c>
      <c r="F21" s="26">
        <f>タイムテーブル!$G$23</f>
        <v>0</v>
      </c>
      <c r="G21" s="27" t="s">
        <v>6</v>
      </c>
      <c r="H21" s="28">
        <f>タイムテーブル!$E$23</f>
        <v>2</v>
      </c>
      <c r="I21" s="26">
        <f>タイムテーブル!$G$14</f>
        <v>3</v>
      </c>
      <c r="J21" s="27" t="s">
        <v>6</v>
      </c>
      <c r="K21" s="28">
        <f>タイムテーブル!$E$14</f>
        <v>3</v>
      </c>
      <c r="L21" s="262"/>
      <c r="M21" s="263"/>
      <c r="N21" s="264"/>
      <c r="O21" s="239"/>
      <c r="P21" s="227"/>
      <c r="Q21" s="225"/>
      <c r="R21" s="227"/>
      <c r="S21" s="229"/>
      <c r="T21" s="230"/>
      <c r="U21" s="29" t="s">
        <v>16</v>
      </c>
      <c r="V21" s="30">
        <f>E21+H21+K21</f>
        <v>7</v>
      </c>
      <c r="W21" s="219"/>
      <c r="X21" s="231"/>
    </row>
    <row r="22" spans="1:24" ht="9" customHeight="1" thickBot="1" x14ac:dyDescent="0.2">
      <c r="A22" s="31"/>
      <c r="B22" s="32"/>
      <c r="C22" s="33"/>
      <c r="D22" s="34"/>
      <c r="E22" s="33"/>
      <c r="F22" s="33"/>
      <c r="G22" s="34"/>
      <c r="H22" s="33"/>
      <c r="I22" s="33"/>
      <c r="J22" s="34"/>
      <c r="K22" s="33"/>
      <c r="L22" s="33"/>
      <c r="M22" s="33"/>
      <c r="N22" s="33"/>
      <c r="O22" s="35"/>
      <c r="P22" s="36"/>
      <c r="Q22" s="35"/>
      <c r="R22" s="36"/>
      <c r="S22" s="35"/>
      <c r="T22" s="37"/>
      <c r="U22" s="38"/>
      <c r="V22" s="36"/>
      <c r="W22" s="39"/>
      <c r="X22" s="13"/>
    </row>
    <row r="23" spans="1:24" ht="30" customHeight="1" thickBot="1" x14ac:dyDescent="0.2">
      <c r="A23" s="240" t="s">
        <v>66</v>
      </c>
      <c r="B23" s="241"/>
      <c r="C23" s="242" t="s">
        <v>217</v>
      </c>
      <c r="D23" s="222"/>
      <c r="E23" s="223"/>
      <c r="F23" s="242" t="s">
        <v>229</v>
      </c>
      <c r="G23" s="222"/>
      <c r="H23" s="223"/>
      <c r="I23" s="242" t="s">
        <v>218</v>
      </c>
      <c r="J23" s="222"/>
      <c r="K23" s="223"/>
      <c r="L23" s="242" t="s">
        <v>219</v>
      </c>
      <c r="M23" s="222"/>
      <c r="N23" s="223"/>
      <c r="O23" s="243" t="s">
        <v>11</v>
      </c>
      <c r="P23" s="244"/>
      <c r="Q23" s="244"/>
      <c r="R23" s="244"/>
      <c r="S23" s="245"/>
      <c r="T23" s="23" t="s">
        <v>12</v>
      </c>
      <c r="U23" s="246" t="s">
        <v>13</v>
      </c>
      <c r="V23" s="247"/>
      <c r="W23" s="23" t="s">
        <v>14</v>
      </c>
      <c r="X23" s="12" t="s">
        <v>31</v>
      </c>
    </row>
    <row r="24" spans="1:24" ht="16.5" customHeight="1" thickBot="1" x14ac:dyDescent="0.2">
      <c r="A24" s="234">
        <v>24</v>
      </c>
      <c r="B24" s="250" t="s">
        <v>98</v>
      </c>
      <c r="C24" s="259"/>
      <c r="D24" s="260"/>
      <c r="E24" s="261"/>
      <c r="F24" s="256" t="str">
        <f>IF(F25+H25&gt;0,IF(F25&gt;H25,"○",IF(F25&lt;H25,"×","△")),"")</f>
        <v>×</v>
      </c>
      <c r="G24" s="257"/>
      <c r="H24" s="258"/>
      <c r="I24" s="256" t="str">
        <f t="shared" ref="I24" si="12">IF(I25+K25&gt;0,IF(I25&gt;K25,"○",IF(I25&lt;K25,"×","△")),"")</f>
        <v>×</v>
      </c>
      <c r="J24" s="257"/>
      <c r="K24" s="258"/>
      <c r="L24" s="256" t="str">
        <f>IF(L25+N25&gt;0,IF(L25&gt;N25,"○",IF(L25&lt;N25,"×","△")),"")</f>
        <v>×</v>
      </c>
      <c r="M24" s="257"/>
      <c r="N24" s="258"/>
      <c r="O24" s="238">
        <f>IF(F25&gt;H25,1,0)+IF(I25&gt;K25,1,0)+IF(L25&gt;N25,1,0)</f>
        <v>0</v>
      </c>
      <c r="P24" s="226" t="s">
        <v>183</v>
      </c>
      <c r="Q24" s="224">
        <f>IF(F25+H25&gt;0,IF(F25=H25,1,0),0)+IF(I25+K25&gt;0,IF(I25=K25,1,0),0)+IF(L25+N25&gt;0,IF(L25=N25,1,0),0)</f>
        <v>0</v>
      </c>
      <c r="R24" s="226" t="s">
        <v>183</v>
      </c>
      <c r="S24" s="228">
        <f>IF(F25&lt;H25,1,0)+IF(I25&lt;K25,1,0)+IF(L25&lt;N25,1,0)</f>
        <v>3</v>
      </c>
      <c r="T24" s="230">
        <f>(O24*2)+(Q24*1)</f>
        <v>0</v>
      </c>
      <c r="U24" s="24" t="s">
        <v>15</v>
      </c>
      <c r="V24" s="25">
        <f>F25+I25+L25</f>
        <v>4</v>
      </c>
      <c r="W24" s="219">
        <v>4</v>
      </c>
      <c r="X24" s="220" t="s">
        <v>25</v>
      </c>
    </row>
    <row r="25" spans="1:24" ht="16.5" customHeight="1" thickBot="1" x14ac:dyDescent="0.2">
      <c r="A25" s="235"/>
      <c r="B25" s="251"/>
      <c r="C25" s="262"/>
      <c r="D25" s="263"/>
      <c r="E25" s="264"/>
      <c r="F25" s="26">
        <f>タイムテーブル!$E$13</f>
        <v>0</v>
      </c>
      <c r="G25" s="27" t="s">
        <v>6</v>
      </c>
      <c r="H25" s="28">
        <f>タイムテーブル!$G$13</f>
        <v>6</v>
      </c>
      <c r="I25" s="26">
        <f>タイムテーブル!$E$22</f>
        <v>1</v>
      </c>
      <c r="J25" s="27" t="s">
        <v>6</v>
      </c>
      <c r="K25" s="28">
        <f>タイムテーブル!$G$22</f>
        <v>7</v>
      </c>
      <c r="L25" s="26">
        <f>タイムテーブル!$E$25</f>
        <v>3</v>
      </c>
      <c r="M25" s="27" t="s">
        <v>6</v>
      </c>
      <c r="N25" s="28">
        <f>タイムテーブル!$G$25</f>
        <v>5</v>
      </c>
      <c r="O25" s="239"/>
      <c r="P25" s="227"/>
      <c r="Q25" s="225"/>
      <c r="R25" s="227"/>
      <c r="S25" s="229"/>
      <c r="T25" s="230"/>
      <c r="U25" s="29" t="s">
        <v>16</v>
      </c>
      <c r="V25" s="30">
        <f>H25+K25+N25</f>
        <v>18</v>
      </c>
      <c r="W25" s="219"/>
      <c r="X25" s="220"/>
    </row>
    <row r="26" spans="1:24" ht="16.5" customHeight="1" thickBot="1" x14ac:dyDescent="0.2">
      <c r="A26" s="234">
        <v>25</v>
      </c>
      <c r="B26" s="250" t="s">
        <v>102</v>
      </c>
      <c r="C26" s="256" t="str">
        <f>IF(C27+E27&gt;0,IF(C27&gt;E27,"○",IF(C27&lt;E27,"×","△")),"")</f>
        <v>○</v>
      </c>
      <c r="D26" s="257"/>
      <c r="E26" s="258"/>
      <c r="F26" s="259"/>
      <c r="G26" s="260"/>
      <c r="H26" s="261"/>
      <c r="I26" s="256" t="str">
        <f>IF(I27+K27&gt;0,IF(I27&gt;K27,"○",IF(I27&lt;K27,"×","△")),"")</f>
        <v>○</v>
      </c>
      <c r="J26" s="257"/>
      <c r="K26" s="258"/>
      <c r="L26" s="256" t="str">
        <f t="shared" ref="L26" si="13">IF(L27+N27&gt;0,IF(L27&gt;N27,"○",IF(L27&lt;N27,"×","△")),"")</f>
        <v>×</v>
      </c>
      <c r="M26" s="257"/>
      <c r="N26" s="258"/>
      <c r="O26" s="238">
        <f>IF(C27&gt;E27,1,0)+IF(I27&gt;K27,1,0)+IF(L27&gt;N27,1,0)</f>
        <v>2</v>
      </c>
      <c r="P26" s="226" t="s">
        <v>183</v>
      </c>
      <c r="Q26" s="224">
        <f>IF(C27+E27&gt;0,IF(C27=E27,1,0),0)+IF(I27+K27&gt;0,IF(I27=K27,1,0),0)+IF(L27+N27&gt;0,IF(L27=N27,1,0),0)</f>
        <v>0</v>
      </c>
      <c r="R26" s="226" t="s">
        <v>183</v>
      </c>
      <c r="S26" s="228">
        <f>IF(C27&lt;E27,1,0)+IF(I27&lt;K27,1,0)+IF(L27&lt;N27,1,0)</f>
        <v>1</v>
      </c>
      <c r="T26" s="230">
        <f t="shared" ref="T26" si="14">(O26*2)+(Q26*1)</f>
        <v>4</v>
      </c>
      <c r="U26" s="24" t="s">
        <v>15</v>
      </c>
      <c r="V26" s="25">
        <f>C27+I27+L27</f>
        <v>11</v>
      </c>
      <c r="W26" s="219">
        <v>1</v>
      </c>
      <c r="X26" s="52"/>
    </row>
    <row r="27" spans="1:24" ht="16.5" customHeight="1" thickBot="1" x14ac:dyDescent="0.2">
      <c r="A27" s="235"/>
      <c r="B27" s="251"/>
      <c r="C27" s="26">
        <f>タイムテーブル!$G$13</f>
        <v>6</v>
      </c>
      <c r="D27" s="27" t="s">
        <v>6</v>
      </c>
      <c r="E27" s="28">
        <f>タイムテーブル!$E$13</f>
        <v>0</v>
      </c>
      <c r="F27" s="262"/>
      <c r="G27" s="263"/>
      <c r="H27" s="264"/>
      <c r="I27" s="26">
        <f>タイムテーブル!$N$26</f>
        <v>3</v>
      </c>
      <c r="J27" s="27" t="s">
        <v>6</v>
      </c>
      <c r="K27" s="28">
        <f>タイムテーブル!$P$26</f>
        <v>1</v>
      </c>
      <c r="L27" s="26">
        <f>タイムテーブル!$N$23</f>
        <v>2</v>
      </c>
      <c r="M27" s="27" t="s">
        <v>6</v>
      </c>
      <c r="N27" s="28">
        <f>タイムテーブル!$P$23</f>
        <v>3</v>
      </c>
      <c r="O27" s="239"/>
      <c r="P27" s="227"/>
      <c r="Q27" s="225"/>
      <c r="R27" s="227"/>
      <c r="S27" s="229"/>
      <c r="T27" s="230"/>
      <c r="U27" s="29" t="s">
        <v>16</v>
      </c>
      <c r="V27" s="30">
        <f>E27+K27+N27</f>
        <v>4</v>
      </c>
      <c r="W27" s="219"/>
      <c r="X27" s="52"/>
    </row>
    <row r="28" spans="1:24" ht="16.5" customHeight="1" thickBot="1" x14ac:dyDescent="0.2">
      <c r="A28" s="234">
        <v>26</v>
      </c>
      <c r="B28" s="252" t="s">
        <v>103</v>
      </c>
      <c r="C28" s="256" t="str">
        <f>IF(C29+E29&gt;0,IF(C29&gt;E29,"○",IF(C29&lt;E29,"×","△")),"")</f>
        <v>○</v>
      </c>
      <c r="D28" s="257"/>
      <c r="E28" s="258"/>
      <c r="F28" s="256" t="str">
        <f t="shared" ref="F28" si="15">IF(F29+H29&gt;0,IF(F29&gt;H29,"○",IF(F29&lt;H29,"×","△")),"")</f>
        <v>×</v>
      </c>
      <c r="G28" s="257"/>
      <c r="H28" s="258"/>
      <c r="I28" s="259"/>
      <c r="J28" s="260"/>
      <c r="K28" s="261"/>
      <c r="L28" s="256" t="str">
        <f>IF(L29+N29&gt;0,IF(L29&gt;N29,"○",IF(L29&lt;N29,"×","△")),"")</f>
        <v>○</v>
      </c>
      <c r="M28" s="257"/>
      <c r="N28" s="258"/>
      <c r="O28" s="238">
        <f>IF(C29&gt;E29,1,0)+IF(F29&gt;H29,1,0)+IF(L29&gt;N29,1,0)</f>
        <v>2</v>
      </c>
      <c r="P28" s="226" t="s">
        <v>183</v>
      </c>
      <c r="Q28" s="224">
        <f>IF(C29+E29&gt;0,IF(C29=E29,1,0),0)+IF(F29+H29&gt;0,IF(F29=H29,1,0),0)+IF(L29+N29&gt;0,IF(L29=N29,1,0),0)</f>
        <v>0</v>
      </c>
      <c r="R28" s="226" t="s">
        <v>183</v>
      </c>
      <c r="S28" s="228">
        <f>IF(C29&lt;E29,1,0)+IF(F29&lt;H29,1,0)+IF(L29&lt;N29,1,0)</f>
        <v>1</v>
      </c>
      <c r="T28" s="230">
        <f>(O28*2)+(Q28*1)</f>
        <v>4</v>
      </c>
      <c r="U28" s="24" t="s">
        <v>15</v>
      </c>
      <c r="V28" s="25">
        <f>C29+F29+L29</f>
        <v>11</v>
      </c>
      <c r="W28" s="219">
        <v>2</v>
      </c>
      <c r="X28" s="232" t="s">
        <v>30</v>
      </c>
    </row>
    <row r="29" spans="1:24" ht="16.5" customHeight="1" thickBot="1" x14ac:dyDescent="0.2">
      <c r="A29" s="235"/>
      <c r="B29" s="237"/>
      <c r="C29" s="26">
        <f>タイムテーブル!$G$22</f>
        <v>7</v>
      </c>
      <c r="D29" s="27" t="s">
        <v>6</v>
      </c>
      <c r="E29" s="28">
        <f>タイムテーブル!$E$22</f>
        <v>1</v>
      </c>
      <c r="F29" s="26">
        <f>タイムテーブル!$P$26</f>
        <v>1</v>
      </c>
      <c r="G29" s="27" t="s">
        <v>6</v>
      </c>
      <c r="H29" s="28">
        <f>タイムテーブル!$N$26</f>
        <v>3</v>
      </c>
      <c r="I29" s="262"/>
      <c r="J29" s="263"/>
      <c r="K29" s="264"/>
      <c r="L29" s="26">
        <f>タイムテーブル!$N$14</f>
        <v>3</v>
      </c>
      <c r="M29" s="27" t="s">
        <v>6</v>
      </c>
      <c r="N29" s="28">
        <f>タイムテーブル!$P$14</f>
        <v>2</v>
      </c>
      <c r="O29" s="239"/>
      <c r="P29" s="227"/>
      <c r="Q29" s="225"/>
      <c r="R29" s="227"/>
      <c r="S29" s="229"/>
      <c r="T29" s="230"/>
      <c r="U29" s="29" t="s">
        <v>16</v>
      </c>
      <c r="V29" s="30">
        <f>E29+H29+N29</f>
        <v>6</v>
      </c>
      <c r="W29" s="219"/>
      <c r="X29" s="233"/>
    </row>
    <row r="30" spans="1:24" ht="16.5" customHeight="1" thickBot="1" x14ac:dyDescent="0.2">
      <c r="A30" s="234">
        <v>27</v>
      </c>
      <c r="B30" s="254" t="s">
        <v>55</v>
      </c>
      <c r="C30" s="256" t="str">
        <f>IF(C31+E31&gt;0,IF(C31&gt;E31,"○",IF(C31&lt;E31,"×","△")),"")</f>
        <v>○</v>
      </c>
      <c r="D30" s="257"/>
      <c r="E30" s="258"/>
      <c r="F30" s="256" t="str">
        <f t="shared" ref="F30" si="16">IF(F31+H31&gt;0,IF(F31&gt;H31,"○",IF(F31&lt;H31,"×","△")),"")</f>
        <v>○</v>
      </c>
      <c r="G30" s="257"/>
      <c r="H30" s="258"/>
      <c r="I30" s="256" t="str">
        <f>IF(I31+K31&gt;0,IF(I31&gt;K31,"○",IF(I31&lt;K31,"×","△")),"")</f>
        <v>×</v>
      </c>
      <c r="J30" s="257"/>
      <c r="K30" s="258"/>
      <c r="L30" s="259"/>
      <c r="M30" s="260"/>
      <c r="N30" s="261"/>
      <c r="O30" s="238">
        <f>IF(C31&gt;E31,1,0)+IF(F31&gt;H31,1,0)+IF(I31&gt;K31,1,0)</f>
        <v>2</v>
      </c>
      <c r="P30" s="226" t="s">
        <v>183</v>
      </c>
      <c r="Q30" s="224">
        <f>IF(C31+E31&gt;0,IF(C31=E31,1,0),0)+IF(F31+H31&gt;0,IF(F31=H31,1,0),0)+IF(I31+K31&gt;0,IF(I31=K31,1,0),0)</f>
        <v>0</v>
      </c>
      <c r="R30" s="226" t="s">
        <v>183</v>
      </c>
      <c r="S30" s="228">
        <f>IF(C31&lt;E31,1,0)+IF(F31&lt;H31,1,0)+IF(I31&lt;K31,1,0)</f>
        <v>1</v>
      </c>
      <c r="T30" s="230">
        <f t="shared" ref="T30" si="17">(O30*2)+(Q30*1)</f>
        <v>4</v>
      </c>
      <c r="U30" s="24" t="s">
        <v>15</v>
      </c>
      <c r="V30" s="25">
        <f>C31+F31+I31</f>
        <v>10</v>
      </c>
      <c r="W30" s="219">
        <v>3</v>
      </c>
      <c r="X30" s="231" t="s">
        <v>26</v>
      </c>
    </row>
    <row r="31" spans="1:24" ht="16.5" customHeight="1" thickBot="1" x14ac:dyDescent="0.2">
      <c r="A31" s="235"/>
      <c r="B31" s="255"/>
      <c r="C31" s="26">
        <f>タイムテーブル!$G$25</f>
        <v>5</v>
      </c>
      <c r="D31" s="27" t="s">
        <v>6</v>
      </c>
      <c r="E31" s="28">
        <f>タイムテーブル!$E$25</f>
        <v>3</v>
      </c>
      <c r="F31" s="26">
        <f>タイムテーブル!$P$23</f>
        <v>3</v>
      </c>
      <c r="G31" s="27" t="s">
        <v>6</v>
      </c>
      <c r="H31" s="28">
        <f>タイムテーブル!$N$23</f>
        <v>2</v>
      </c>
      <c r="I31" s="26">
        <f>タイムテーブル!$P$14</f>
        <v>2</v>
      </c>
      <c r="J31" s="27" t="s">
        <v>6</v>
      </c>
      <c r="K31" s="28">
        <f>タイムテーブル!$N$14</f>
        <v>3</v>
      </c>
      <c r="L31" s="262"/>
      <c r="M31" s="263"/>
      <c r="N31" s="264"/>
      <c r="O31" s="239"/>
      <c r="P31" s="227"/>
      <c r="Q31" s="225"/>
      <c r="R31" s="227"/>
      <c r="S31" s="229"/>
      <c r="T31" s="230"/>
      <c r="U31" s="29" t="s">
        <v>16</v>
      </c>
      <c r="V31" s="30">
        <f>E31+H31+K31</f>
        <v>8</v>
      </c>
      <c r="W31" s="219"/>
      <c r="X31" s="231"/>
    </row>
  </sheetData>
  <mergeCells count="187">
    <mergeCell ref="X10:X11"/>
    <mergeCell ref="O10:O11"/>
    <mergeCell ref="P10:P11"/>
    <mergeCell ref="Q10:Q11"/>
    <mergeCell ref="R10:R11"/>
    <mergeCell ref="S10:S11"/>
    <mergeCell ref="T10:T11"/>
    <mergeCell ref="A10:A11"/>
    <mergeCell ref="B10:B11"/>
    <mergeCell ref="C10:E10"/>
    <mergeCell ref="F10:H10"/>
    <mergeCell ref="L10:N11"/>
    <mergeCell ref="I10:K10"/>
    <mergeCell ref="A8:A9"/>
    <mergeCell ref="B8:B9"/>
    <mergeCell ref="C8:E8"/>
    <mergeCell ref="O8:O9"/>
    <mergeCell ref="P8:P9"/>
    <mergeCell ref="O4:O5"/>
    <mergeCell ref="P4:P5"/>
    <mergeCell ref="Q4:Q5"/>
    <mergeCell ref="R4:R5"/>
    <mergeCell ref="A4:A5"/>
    <mergeCell ref="B4:B5"/>
    <mergeCell ref="C4:E5"/>
    <mergeCell ref="F4:H4"/>
    <mergeCell ref="I4:K4"/>
    <mergeCell ref="L8:N8"/>
    <mergeCell ref="I8:K9"/>
    <mergeCell ref="Q8:Q9"/>
    <mergeCell ref="R8:R9"/>
    <mergeCell ref="C6:E6"/>
    <mergeCell ref="F8:H8"/>
    <mergeCell ref="T6:T7"/>
    <mergeCell ref="W6:W7"/>
    <mergeCell ref="L4:N4"/>
    <mergeCell ref="L6:N6"/>
    <mergeCell ref="X8:X9"/>
    <mergeCell ref="W4:W5"/>
    <mergeCell ref="X4:X5"/>
    <mergeCell ref="S4:S5"/>
    <mergeCell ref="T4:T5"/>
    <mergeCell ref="S8:S9"/>
    <mergeCell ref="A13:B13"/>
    <mergeCell ref="C13:E13"/>
    <mergeCell ref="F13:H13"/>
    <mergeCell ref="I13:K13"/>
    <mergeCell ref="O13:S13"/>
    <mergeCell ref="U13:V13"/>
    <mergeCell ref="L13:N13"/>
    <mergeCell ref="A1:W1"/>
    <mergeCell ref="A3:B3"/>
    <mergeCell ref="C3:E3"/>
    <mergeCell ref="F3:H3"/>
    <mergeCell ref="I3:K3"/>
    <mergeCell ref="O3:S3"/>
    <mergeCell ref="U3:V3"/>
    <mergeCell ref="L3:N3"/>
    <mergeCell ref="A6:A7"/>
    <mergeCell ref="B6:B7"/>
    <mergeCell ref="I6:K6"/>
    <mergeCell ref="O6:O7"/>
    <mergeCell ref="P6:P7"/>
    <mergeCell ref="Q6:Q7"/>
    <mergeCell ref="R6:R7"/>
    <mergeCell ref="F6:H7"/>
    <mergeCell ref="S6:S7"/>
    <mergeCell ref="R18:R19"/>
    <mergeCell ref="S18:S19"/>
    <mergeCell ref="T18:T19"/>
    <mergeCell ref="W18:W19"/>
    <mergeCell ref="L14:N14"/>
    <mergeCell ref="O14:O15"/>
    <mergeCell ref="P14:P15"/>
    <mergeCell ref="Q14:Q15"/>
    <mergeCell ref="T8:T9"/>
    <mergeCell ref="W8:W9"/>
    <mergeCell ref="W10:W11"/>
    <mergeCell ref="X14:X15"/>
    <mergeCell ref="A16:A17"/>
    <mergeCell ref="B16:B17"/>
    <mergeCell ref="C16:E16"/>
    <mergeCell ref="F16:H17"/>
    <mergeCell ref="I16:K16"/>
    <mergeCell ref="L16:N16"/>
    <mergeCell ref="O16:O17"/>
    <mergeCell ref="P16:P17"/>
    <mergeCell ref="Q16:Q17"/>
    <mergeCell ref="R16:R17"/>
    <mergeCell ref="S16:S17"/>
    <mergeCell ref="T16:T17"/>
    <mergeCell ref="W16:W17"/>
    <mergeCell ref="R14:R15"/>
    <mergeCell ref="S14:S15"/>
    <mergeCell ref="T14:T15"/>
    <mergeCell ref="A14:A15"/>
    <mergeCell ref="B14:B15"/>
    <mergeCell ref="C14:E15"/>
    <mergeCell ref="F14:H14"/>
    <mergeCell ref="I14:K14"/>
    <mergeCell ref="W14:W15"/>
    <mergeCell ref="X18:X19"/>
    <mergeCell ref="A20:A21"/>
    <mergeCell ref="B20:B21"/>
    <mergeCell ref="C20:E20"/>
    <mergeCell ref="F20:H20"/>
    <mergeCell ref="I20:K20"/>
    <mergeCell ref="L20:N21"/>
    <mergeCell ref="O20:O21"/>
    <mergeCell ref="P20:P21"/>
    <mergeCell ref="Q20:Q21"/>
    <mergeCell ref="R20:R21"/>
    <mergeCell ref="S20:S21"/>
    <mergeCell ref="T20:T21"/>
    <mergeCell ref="W20:W21"/>
    <mergeCell ref="X20:X21"/>
    <mergeCell ref="A18:A19"/>
    <mergeCell ref="B18:B19"/>
    <mergeCell ref="C18:E18"/>
    <mergeCell ref="F18:H18"/>
    <mergeCell ref="I18:K19"/>
    <mergeCell ref="L18:N18"/>
    <mergeCell ref="O18:O19"/>
    <mergeCell ref="P18:P19"/>
    <mergeCell ref="Q18:Q19"/>
    <mergeCell ref="S28:S29"/>
    <mergeCell ref="T28:T29"/>
    <mergeCell ref="W28:W29"/>
    <mergeCell ref="X28:X29"/>
    <mergeCell ref="A23:B23"/>
    <mergeCell ref="C23:E23"/>
    <mergeCell ref="F23:H23"/>
    <mergeCell ref="I23:K23"/>
    <mergeCell ref="O23:S23"/>
    <mergeCell ref="U23:V23"/>
    <mergeCell ref="A24:A25"/>
    <mergeCell ref="B24:B25"/>
    <mergeCell ref="C24:E25"/>
    <mergeCell ref="F24:H24"/>
    <mergeCell ref="I24:K24"/>
    <mergeCell ref="L24:N24"/>
    <mergeCell ref="O24:O25"/>
    <mergeCell ref="P24:P25"/>
    <mergeCell ref="Q24:Q25"/>
    <mergeCell ref="R24:R25"/>
    <mergeCell ref="S24:S25"/>
    <mergeCell ref="T24:T25"/>
    <mergeCell ref="L23:N23"/>
    <mergeCell ref="W24:W25"/>
    <mergeCell ref="X24:X25"/>
    <mergeCell ref="A26:A27"/>
    <mergeCell ref="B26:B27"/>
    <mergeCell ref="C26:E26"/>
    <mergeCell ref="F26:H27"/>
    <mergeCell ref="I26:K26"/>
    <mergeCell ref="L26:N26"/>
    <mergeCell ref="O26:O27"/>
    <mergeCell ref="P26:P27"/>
    <mergeCell ref="Q26:Q27"/>
    <mergeCell ref="R26:R27"/>
    <mergeCell ref="S26:S27"/>
    <mergeCell ref="T26:T27"/>
    <mergeCell ref="W26:W27"/>
    <mergeCell ref="R30:R31"/>
    <mergeCell ref="S30:S31"/>
    <mergeCell ref="T30:T31"/>
    <mergeCell ref="W30:W31"/>
    <mergeCell ref="X30:X31"/>
    <mergeCell ref="A28:A29"/>
    <mergeCell ref="B28:B29"/>
    <mergeCell ref="C28:E28"/>
    <mergeCell ref="F28:H28"/>
    <mergeCell ref="I28:K29"/>
    <mergeCell ref="A30:A31"/>
    <mergeCell ref="B30:B31"/>
    <mergeCell ref="C30:E30"/>
    <mergeCell ref="F30:H30"/>
    <mergeCell ref="I30:K30"/>
    <mergeCell ref="L30:N31"/>
    <mergeCell ref="O30:O31"/>
    <mergeCell ref="P30:P31"/>
    <mergeCell ref="Q30:Q31"/>
    <mergeCell ref="L28:N28"/>
    <mergeCell ref="O28:O29"/>
    <mergeCell ref="P28:P29"/>
    <mergeCell ref="Q28:Q29"/>
    <mergeCell ref="R28:R29"/>
  </mergeCells>
  <phoneticPr fontId="3"/>
  <pageMargins left="0.7" right="0.7" top="0.75" bottom="0.75" header="0.3" footer="0.3"/>
  <pageSetup paperSize="9" scale="93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5"/>
  <sheetViews>
    <sheetView tabSelected="1" view="pageBreakPreview" zoomScale="130" zoomScaleNormal="100" zoomScaleSheetLayoutView="130" workbookViewId="0">
      <selection activeCell="W12" sqref="W12"/>
    </sheetView>
  </sheetViews>
  <sheetFormatPr defaultRowHeight="15.75" x14ac:dyDescent="0.15"/>
  <cols>
    <col min="1" max="1" width="4.125" style="12" customWidth="1"/>
    <col min="2" max="2" width="30.625" style="12" customWidth="1"/>
    <col min="3" max="16" width="2.5" style="12" customWidth="1"/>
    <col min="17" max="17" width="4.5" style="12" customWidth="1"/>
    <col min="18" max="18" width="3.625" style="12" customWidth="1"/>
    <col min="19" max="19" width="6" style="12" bestFit="1" customWidth="1"/>
    <col min="20" max="20" width="4.5" style="12" customWidth="1"/>
    <col min="21" max="21" width="3.625" style="12" hidden="1" customWidth="1"/>
    <col min="22" max="22" width="2.125" style="12" customWidth="1"/>
    <col min="23" max="23" width="3.625" style="12" customWidth="1"/>
    <col min="24" max="24" width="2.125" style="12" customWidth="1"/>
    <col min="25" max="25" width="3.625" style="12" customWidth="1"/>
    <col min="26" max="26" width="8.25" style="12" customWidth="1"/>
    <col min="27" max="27" width="3.875" style="12" customWidth="1"/>
    <col min="28" max="28" width="4.625" style="12" customWidth="1"/>
    <col min="29" max="29" width="8.25" style="12" customWidth="1"/>
    <col min="30" max="250" width="9" style="12"/>
    <col min="251" max="251" width="4.125" style="12" customWidth="1"/>
    <col min="252" max="252" width="18.375" style="12" customWidth="1"/>
    <col min="253" max="267" width="3.125" style="12" customWidth="1"/>
    <col min="268" max="272" width="2.625" style="12" customWidth="1"/>
    <col min="273" max="273" width="6.625" style="12" customWidth="1"/>
    <col min="274" max="275" width="3.625" style="12" customWidth="1"/>
    <col min="276" max="276" width="6.625" style="12" customWidth="1"/>
    <col min="277" max="277" width="3.625" style="12" customWidth="1"/>
    <col min="278" max="278" width="2.125" style="12" customWidth="1"/>
    <col min="279" max="279" width="3.625" style="12" customWidth="1"/>
    <col min="280" max="280" width="2.125" style="12" customWidth="1"/>
    <col min="281" max="281" width="3.625" style="12" customWidth="1"/>
    <col min="282" max="282" width="8.25" style="12" customWidth="1"/>
    <col min="283" max="283" width="3.875" style="12" customWidth="1"/>
    <col min="284" max="284" width="4.625" style="12" customWidth="1"/>
    <col min="285" max="285" width="8.25" style="12" customWidth="1"/>
    <col min="286" max="506" width="9" style="12"/>
    <col min="507" max="507" width="4.125" style="12" customWidth="1"/>
    <col min="508" max="508" width="18.375" style="12" customWidth="1"/>
    <col min="509" max="523" width="3.125" style="12" customWidth="1"/>
    <col min="524" max="528" width="2.625" style="12" customWidth="1"/>
    <col min="529" max="529" width="6.625" style="12" customWidth="1"/>
    <col min="530" max="531" width="3.625" style="12" customWidth="1"/>
    <col min="532" max="532" width="6.625" style="12" customWidth="1"/>
    <col min="533" max="533" width="3.625" style="12" customWidth="1"/>
    <col min="534" max="534" width="2.125" style="12" customWidth="1"/>
    <col min="535" max="535" width="3.625" style="12" customWidth="1"/>
    <col min="536" max="536" width="2.125" style="12" customWidth="1"/>
    <col min="537" max="537" width="3.625" style="12" customWidth="1"/>
    <col min="538" max="538" width="8.25" style="12" customWidth="1"/>
    <col min="539" max="539" width="3.875" style="12" customWidth="1"/>
    <col min="540" max="540" width="4.625" style="12" customWidth="1"/>
    <col min="541" max="541" width="8.25" style="12" customWidth="1"/>
    <col min="542" max="762" width="9" style="12"/>
    <col min="763" max="763" width="4.125" style="12" customWidth="1"/>
    <col min="764" max="764" width="18.375" style="12" customWidth="1"/>
    <col min="765" max="779" width="3.125" style="12" customWidth="1"/>
    <col min="780" max="784" width="2.625" style="12" customWidth="1"/>
    <col min="785" max="785" width="6.625" style="12" customWidth="1"/>
    <col min="786" max="787" width="3.625" style="12" customWidth="1"/>
    <col min="788" max="788" width="6.625" style="12" customWidth="1"/>
    <col min="789" max="789" width="3.625" style="12" customWidth="1"/>
    <col min="790" max="790" width="2.125" style="12" customWidth="1"/>
    <col min="791" max="791" width="3.625" style="12" customWidth="1"/>
    <col min="792" max="792" width="2.125" style="12" customWidth="1"/>
    <col min="793" max="793" width="3.625" style="12" customWidth="1"/>
    <col min="794" max="794" width="8.25" style="12" customWidth="1"/>
    <col min="795" max="795" width="3.875" style="12" customWidth="1"/>
    <col min="796" max="796" width="4.625" style="12" customWidth="1"/>
    <col min="797" max="797" width="8.25" style="12" customWidth="1"/>
    <col min="798" max="1018" width="9" style="12"/>
    <col min="1019" max="1019" width="4.125" style="12" customWidth="1"/>
    <col min="1020" max="1020" width="18.375" style="12" customWidth="1"/>
    <col min="1021" max="1035" width="3.125" style="12" customWidth="1"/>
    <col min="1036" max="1040" width="2.625" style="12" customWidth="1"/>
    <col min="1041" max="1041" width="6.625" style="12" customWidth="1"/>
    <col min="1042" max="1043" width="3.625" style="12" customWidth="1"/>
    <col min="1044" max="1044" width="6.625" style="12" customWidth="1"/>
    <col min="1045" max="1045" width="3.625" style="12" customWidth="1"/>
    <col min="1046" max="1046" width="2.125" style="12" customWidth="1"/>
    <col min="1047" max="1047" width="3.625" style="12" customWidth="1"/>
    <col min="1048" max="1048" width="2.125" style="12" customWidth="1"/>
    <col min="1049" max="1049" width="3.625" style="12" customWidth="1"/>
    <col min="1050" max="1050" width="8.25" style="12" customWidth="1"/>
    <col min="1051" max="1051" width="3.875" style="12" customWidth="1"/>
    <col min="1052" max="1052" width="4.625" style="12" customWidth="1"/>
    <col min="1053" max="1053" width="8.25" style="12" customWidth="1"/>
    <col min="1054" max="1274" width="9" style="12"/>
    <col min="1275" max="1275" width="4.125" style="12" customWidth="1"/>
    <col min="1276" max="1276" width="18.375" style="12" customWidth="1"/>
    <col min="1277" max="1291" width="3.125" style="12" customWidth="1"/>
    <col min="1292" max="1296" width="2.625" style="12" customWidth="1"/>
    <col min="1297" max="1297" width="6.625" style="12" customWidth="1"/>
    <col min="1298" max="1299" width="3.625" style="12" customWidth="1"/>
    <col min="1300" max="1300" width="6.625" style="12" customWidth="1"/>
    <col min="1301" max="1301" width="3.625" style="12" customWidth="1"/>
    <col min="1302" max="1302" width="2.125" style="12" customWidth="1"/>
    <col min="1303" max="1303" width="3.625" style="12" customWidth="1"/>
    <col min="1304" max="1304" width="2.125" style="12" customWidth="1"/>
    <col min="1305" max="1305" width="3.625" style="12" customWidth="1"/>
    <col min="1306" max="1306" width="8.25" style="12" customWidth="1"/>
    <col min="1307" max="1307" width="3.875" style="12" customWidth="1"/>
    <col min="1308" max="1308" width="4.625" style="12" customWidth="1"/>
    <col min="1309" max="1309" width="8.25" style="12" customWidth="1"/>
    <col min="1310" max="1530" width="9" style="12"/>
    <col min="1531" max="1531" width="4.125" style="12" customWidth="1"/>
    <col min="1532" max="1532" width="18.375" style="12" customWidth="1"/>
    <col min="1533" max="1547" width="3.125" style="12" customWidth="1"/>
    <col min="1548" max="1552" width="2.625" style="12" customWidth="1"/>
    <col min="1553" max="1553" width="6.625" style="12" customWidth="1"/>
    <col min="1554" max="1555" width="3.625" style="12" customWidth="1"/>
    <col min="1556" max="1556" width="6.625" style="12" customWidth="1"/>
    <col min="1557" max="1557" width="3.625" style="12" customWidth="1"/>
    <col min="1558" max="1558" width="2.125" style="12" customWidth="1"/>
    <col min="1559" max="1559" width="3.625" style="12" customWidth="1"/>
    <col min="1560" max="1560" width="2.125" style="12" customWidth="1"/>
    <col min="1561" max="1561" width="3.625" style="12" customWidth="1"/>
    <col min="1562" max="1562" width="8.25" style="12" customWidth="1"/>
    <col min="1563" max="1563" width="3.875" style="12" customWidth="1"/>
    <col min="1564" max="1564" width="4.625" style="12" customWidth="1"/>
    <col min="1565" max="1565" width="8.25" style="12" customWidth="1"/>
    <col min="1566" max="1786" width="9" style="12"/>
    <col min="1787" max="1787" width="4.125" style="12" customWidth="1"/>
    <col min="1788" max="1788" width="18.375" style="12" customWidth="1"/>
    <col min="1789" max="1803" width="3.125" style="12" customWidth="1"/>
    <col min="1804" max="1808" width="2.625" style="12" customWidth="1"/>
    <col min="1809" max="1809" width="6.625" style="12" customWidth="1"/>
    <col min="1810" max="1811" width="3.625" style="12" customWidth="1"/>
    <col min="1812" max="1812" width="6.625" style="12" customWidth="1"/>
    <col min="1813" max="1813" width="3.625" style="12" customWidth="1"/>
    <col min="1814" max="1814" width="2.125" style="12" customWidth="1"/>
    <col min="1815" max="1815" width="3.625" style="12" customWidth="1"/>
    <col min="1816" max="1816" width="2.125" style="12" customWidth="1"/>
    <col min="1817" max="1817" width="3.625" style="12" customWidth="1"/>
    <col min="1818" max="1818" width="8.25" style="12" customWidth="1"/>
    <col min="1819" max="1819" width="3.875" style="12" customWidth="1"/>
    <col min="1820" max="1820" width="4.625" style="12" customWidth="1"/>
    <col min="1821" max="1821" width="8.25" style="12" customWidth="1"/>
    <col min="1822" max="2042" width="9" style="12"/>
    <col min="2043" max="2043" width="4.125" style="12" customWidth="1"/>
    <col min="2044" max="2044" width="18.375" style="12" customWidth="1"/>
    <col min="2045" max="2059" width="3.125" style="12" customWidth="1"/>
    <col min="2060" max="2064" width="2.625" style="12" customWidth="1"/>
    <col min="2065" max="2065" width="6.625" style="12" customWidth="1"/>
    <col min="2066" max="2067" width="3.625" style="12" customWidth="1"/>
    <col min="2068" max="2068" width="6.625" style="12" customWidth="1"/>
    <col min="2069" max="2069" width="3.625" style="12" customWidth="1"/>
    <col min="2070" max="2070" width="2.125" style="12" customWidth="1"/>
    <col min="2071" max="2071" width="3.625" style="12" customWidth="1"/>
    <col min="2072" max="2072" width="2.125" style="12" customWidth="1"/>
    <col min="2073" max="2073" width="3.625" style="12" customWidth="1"/>
    <col min="2074" max="2074" width="8.25" style="12" customWidth="1"/>
    <col min="2075" max="2075" width="3.875" style="12" customWidth="1"/>
    <col min="2076" max="2076" width="4.625" style="12" customWidth="1"/>
    <col min="2077" max="2077" width="8.25" style="12" customWidth="1"/>
    <col min="2078" max="2298" width="9" style="12"/>
    <col min="2299" max="2299" width="4.125" style="12" customWidth="1"/>
    <col min="2300" max="2300" width="18.375" style="12" customWidth="1"/>
    <col min="2301" max="2315" width="3.125" style="12" customWidth="1"/>
    <col min="2316" max="2320" width="2.625" style="12" customWidth="1"/>
    <col min="2321" max="2321" width="6.625" style="12" customWidth="1"/>
    <col min="2322" max="2323" width="3.625" style="12" customWidth="1"/>
    <col min="2324" max="2324" width="6.625" style="12" customWidth="1"/>
    <col min="2325" max="2325" width="3.625" style="12" customWidth="1"/>
    <col min="2326" max="2326" width="2.125" style="12" customWidth="1"/>
    <col min="2327" max="2327" width="3.625" style="12" customWidth="1"/>
    <col min="2328" max="2328" width="2.125" style="12" customWidth="1"/>
    <col min="2329" max="2329" width="3.625" style="12" customWidth="1"/>
    <col min="2330" max="2330" width="8.25" style="12" customWidth="1"/>
    <col min="2331" max="2331" width="3.875" style="12" customWidth="1"/>
    <col min="2332" max="2332" width="4.625" style="12" customWidth="1"/>
    <col min="2333" max="2333" width="8.25" style="12" customWidth="1"/>
    <col min="2334" max="2554" width="9" style="12"/>
    <col min="2555" max="2555" width="4.125" style="12" customWidth="1"/>
    <col min="2556" max="2556" width="18.375" style="12" customWidth="1"/>
    <col min="2557" max="2571" width="3.125" style="12" customWidth="1"/>
    <col min="2572" max="2576" width="2.625" style="12" customWidth="1"/>
    <col min="2577" max="2577" width="6.625" style="12" customWidth="1"/>
    <col min="2578" max="2579" width="3.625" style="12" customWidth="1"/>
    <col min="2580" max="2580" width="6.625" style="12" customWidth="1"/>
    <col min="2581" max="2581" width="3.625" style="12" customWidth="1"/>
    <col min="2582" max="2582" width="2.125" style="12" customWidth="1"/>
    <col min="2583" max="2583" width="3.625" style="12" customWidth="1"/>
    <col min="2584" max="2584" width="2.125" style="12" customWidth="1"/>
    <col min="2585" max="2585" width="3.625" style="12" customWidth="1"/>
    <col min="2586" max="2586" width="8.25" style="12" customWidth="1"/>
    <col min="2587" max="2587" width="3.875" style="12" customWidth="1"/>
    <col min="2588" max="2588" width="4.625" style="12" customWidth="1"/>
    <col min="2589" max="2589" width="8.25" style="12" customWidth="1"/>
    <col min="2590" max="2810" width="9" style="12"/>
    <col min="2811" max="2811" width="4.125" style="12" customWidth="1"/>
    <col min="2812" max="2812" width="18.375" style="12" customWidth="1"/>
    <col min="2813" max="2827" width="3.125" style="12" customWidth="1"/>
    <col min="2828" max="2832" width="2.625" style="12" customWidth="1"/>
    <col min="2833" max="2833" width="6.625" style="12" customWidth="1"/>
    <col min="2834" max="2835" width="3.625" style="12" customWidth="1"/>
    <col min="2836" max="2836" width="6.625" style="12" customWidth="1"/>
    <col min="2837" max="2837" width="3.625" style="12" customWidth="1"/>
    <col min="2838" max="2838" width="2.125" style="12" customWidth="1"/>
    <col min="2839" max="2839" width="3.625" style="12" customWidth="1"/>
    <col min="2840" max="2840" width="2.125" style="12" customWidth="1"/>
    <col min="2841" max="2841" width="3.625" style="12" customWidth="1"/>
    <col min="2842" max="2842" width="8.25" style="12" customWidth="1"/>
    <col min="2843" max="2843" width="3.875" style="12" customWidth="1"/>
    <col min="2844" max="2844" width="4.625" style="12" customWidth="1"/>
    <col min="2845" max="2845" width="8.25" style="12" customWidth="1"/>
    <col min="2846" max="3066" width="9" style="12"/>
    <col min="3067" max="3067" width="4.125" style="12" customWidth="1"/>
    <col min="3068" max="3068" width="18.375" style="12" customWidth="1"/>
    <col min="3069" max="3083" width="3.125" style="12" customWidth="1"/>
    <col min="3084" max="3088" width="2.625" style="12" customWidth="1"/>
    <col min="3089" max="3089" width="6.625" style="12" customWidth="1"/>
    <col min="3090" max="3091" width="3.625" style="12" customWidth="1"/>
    <col min="3092" max="3092" width="6.625" style="12" customWidth="1"/>
    <col min="3093" max="3093" width="3.625" style="12" customWidth="1"/>
    <col min="3094" max="3094" width="2.125" style="12" customWidth="1"/>
    <col min="3095" max="3095" width="3.625" style="12" customWidth="1"/>
    <col min="3096" max="3096" width="2.125" style="12" customWidth="1"/>
    <col min="3097" max="3097" width="3.625" style="12" customWidth="1"/>
    <col min="3098" max="3098" width="8.25" style="12" customWidth="1"/>
    <col min="3099" max="3099" width="3.875" style="12" customWidth="1"/>
    <col min="3100" max="3100" width="4.625" style="12" customWidth="1"/>
    <col min="3101" max="3101" width="8.25" style="12" customWidth="1"/>
    <col min="3102" max="3322" width="9" style="12"/>
    <col min="3323" max="3323" width="4.125" style="12" customWidth="1"/>
    <col min="3324" max="3324" width="18.375" style="12" customWidth="1"/>
    <col min="3325" max="3339" width="3.125" style="12" customWidth="1"/>
    <col min="3340" max="3344" width="2.625" style="12" customWidth="1"/>
    <col min="3345" max="3345" width="6.625" style="12" customWidth="1"/>
    <col min="3346" max="3347" width="3.625" style="12" customWidth="1"/>
    <col min="3348" max="3348" width="6.625" style="12" customWidth="1"/>
    <col min="3349" max="3349" width="3.625" style="12" customWidth="1"/>
    <col min="3350" max="3350" width="2.125" style="12" customWidth="1"/>
    <col min="3351" max="3351" width="3.625" style="12" customWidth="1"/>
    <col min="3352" max="3352" width="2.125" style="12" customWidth="1"/>
    <col min="3353" max="3353" width="3.625" style="12" customWidth="1"/>
    <col min="3354" max="3354" width="8.25" style="12" customWidth="1"/>
    <col min="3355" max="3355" width="3.875" style="12" customWidth="1"/>
    <col min="3356" max="3356" width="4.625" style="12" customWidth="1"/>
    <col min="3357" max="3357" width="8.25" style="12" customWidth="1"/>
    <col min="3358" max="3578" width="9" style="12"/>
    <col min="3579" max="3579" width="4.125" style="12" customWidth="1"/>
    <col min="3580" max="3580" width="18.375" style="12" customWidth="1"/>
    <col min="3581" max="3595" width="3.125" style="12" customWidth="1"/>
    <col min="3596" max="3600" width="2.625" style="12" customWidth="1"/>
    <col min="3601" max="3601" width="6.625" style="12" customWidth="1"/>
    <col min="3602" max="3603" width="3.625" style="12" customWidth="1"/>
    <col min="3604" max="3604" width="6.625" style="12" customWidth="1"/>
    <col min="3605" max="3605" width="3.625" style="12" customWidth="1"/>
    <col min="3606" max="3606" width="2.125" style="12" customWidth="1"/>
    <col min="3607" max="3607" width="3.625" style="12" customWidth="1"/>
    <col min="3608" max="3608" width="2.125" style="12" customWidth="1"/>
    <col min="3609" max="3609" width="3.625" style="12" customWidth="1"/>
    <col min="3610" max="3610" width="8.25" style="12" customWidth="1"/>
    <col min="3611" max="3611" width="3.875" style="12" customWidth="1"/>
    <col min="3612" max="3612" width="4.625" style="12" customWidth="1"/>
    <col min="3613" max="3613" width="8.25" style="12" customWidth="1"/>
    <col min="3614" max="3834" width="9" style="12"/>
    <col min="3835" max="3835" width="4.125" style="12" customWidth="1"/>
    <col min="3836" max="3836" width="18.375" style="12" customWidth="1"/>
    <col min="3837" max="3851" width="3.125" style="12" customWidth="1"/>
    <col min="3852" max="3856" width="2.625" style="12" customWidth="1"/>
    <col min="3857" max="3857" width="6.625" style="12" customWidth="1"/>
    <col min="3858" max="3859" width="3.625" style="12" customWidth="1"/>
    <col min="3860" max="3860" width="6.625" style="12" customWidth="1"/>
    <col min="3861" max="3861" width="3.625" style="12" customWidth="1"/>
    <col min="3862" max="3862" width="2.125" style="12" customWidth="1"/>
    <col min="3863" max="3863" width="3.625" style="12" customWidth="1"/>
    <col min="3864" max="3864" width="2.125" style="12" customWidth="1"/>
    <col min="3865" max="3865" width="3.625" style="12" customWidth="1"/>
    <col min="3866" max="3866" width="8.25" style="12" customWidth="1"/>
    <col min="3867" max="3867" width="3.875" style="12" customWidth="1"/>
    <col min="3868" max="3868" width="4.625" style="12" customWidth="1"/>
    <col min="3869" max="3869" width="8.25" style="12" customWidth="1"/>
    <col min="3870" max="4090" width="9" style="12"/>
    <col min="4091" max="4091" width="4.125" style="12" customWidth="1"/>
    <col min="4092" max="4092" width="18.375" style="12" customWidth="1"/>
    <col min="4093" max="4107" width="3.125" style="12" customWidth="1"/>
    <col min="4108" max="4112" width="2.625" style="12" customWidth="1"/>
    <col min="4113" max="4113" width="6.625" style="12" customWidth="1"/>
    <col min="4114" max="4115" width="3.625" style="12" customWidth="1"/>
    <col min="4116" max="4116" width="6.625" style="12" customWidth="1"/>
    <col min="4117" max="4117" width="3.625" style="12" customWidth="1"/>
    <col min="4118" max="4118" width="2.125" style="12" customWidth="1"/>
    <col min="4119" max="4119" width="3.625" style="12" customWidth="1"/>
    <col min="4120" max="4120" width="2.125" style="12" customWidth="1"/>
    <col min="4121" max="4121" width="3.625" style="12" customWidth="1"/>
    <col min="4122" max="4122" width="8.25" style="12" customWidth="1"/>
    <col min="4123" max="4123" width="3.875" style="12" customWidth="1"/>
    <col min="4124" max="4124" width="4.625" style="12" customWidth="1"/>
    <col min="4125" max="4125" width="8.25" style="12" customWidth="1"/>
    <col min="4126" max="4346" width="9" style="12"/>
    <col min="4347" max="4347" width="4.125" style="12" customWidth="1"/>
    <col min="4348" max="4348" width="18.375" style="12" customWidth="1"/>
    <col min="4349" max="4363" width="3.125" style="12" customWidth="1"/>
    <col min="4364" max="4368" width="2.625" style="12" customWidth="1"/>
    <col min="4369" max="4369" width="6.625" style="12" customWidth="1"/>
    <col min="4370" max="4371" width="3.625" style="12" customWidth="1"/>
    <col min="4372" max="4372" width="6.625" style="12" customWidth="1"/>
    <col min="4373" max="4373" width="3.625" style="12" customWidth="1"/>
    <col min="4374" max="4374" width="2.125" style="12" customWidth="1"/>
    <col min="4375" max="4375" width="3.625" style="12" customWidth="1"/>
    <col min="4376" max="4376" width="2.125" style="12" customWidth="1"/>
    <col min="4377" max="4377" width="3.625" style="12" customWidth="1"/>
    <col min="4378" max="4378" width="8.25" style="12" customWidth="1"/>
    <col min="4379" max="4379" width="3.875" style="12" customWidth="1"/>
    <col min="4380" max="4380" width="4.625" style="12" customWidth="1"/>
    <col min="4381" max="4381" width="8.25" style="12" customWidth="1"/>
    <col min="4382" max="4602" width="9" style="12"/>
    <col min="4603" max="4603" width="4.125" style="12" customWidth="1"/>
    <col min="4604" max="4604" width="18.375" style="12" customWidth="1"/>
    <col min="4605" max="4619" width="3.125" style="12" customWidth="1"/>
    <col min="4620" max="4624" width="2.625" style="12" customWidth="1"/>
    <col min="4625" max="4625" width="6.625" style="12" customWidth="1"/>
    <col min="4626" max="4627" width="3.625" style="12" customWidth="1"/>
    <col min="4628" max="4628" width="6.625" style="12" customWidth="1"/>
    <col min="4629" max="4629" width="3.625" style="12" customWidth="1"/>
    <col min="4630" max="4630" width="2.125" style="12" customWidth="1"/>
    <col min="4631" max="4631" width="3.625" style="12" customWidth="1"/>
    <col min="4632" max="4632" width="2.125" style="12" customWidth="1"/>
    <col min="4633" max="4633" width="3.625" style="12" customWidth="1"/>
    <col min="4634" max="4634" width="8.25" style="12" customWidth="1"/>
    <col min="4635" max="4635" width="3.875" style="12" customWidth="1"/>
    <col min="4636" max="4636" width="4.625" style="12" customWidth="1"/>
    <col min="4637" max="4637" width="8.25" style="12" customWidth="1"/>
    <col min="4638" max="4858" width="9" style="12"/>
    <col min="4859" max="4859" width="4.125" style="12" customWidth="1"/>
    <col min="4860" max="4860" width="18.375" style="12" customWidth="1"/>
    <col min="4861" max="4875" width="3.125" style="12" customWidth="1"/>
    <col min="4876" max="4880" width="2.625" style="12" customWidth="1"/>
    <col min="4881" max="4881" width="6.625" style="12" customWidth="1"/>
    <col min="4882" max="4883" width="3.625" style="12" customWidth="1"/>
    <col min="4884" max="4884" width="6.625" style="12" customWidth="1"/>
    <col min="4885" max="4885" width="3.625" style="12" customWidth="1"/>
    <col min="4886" max="4886" width="2.125" style="12" customWidth="1"/>
    <col min="4887" max="4887" width="3.625" style="12" customWidth="1"/>
    <col min="4888" max="4888" width="2.125" style="12" customWidth="1"/>
    <col min="4889" max="4889" width="3.625" style="12" customWidth="1"/>
    <col min="4890" max="4890" width="8.25" style="12" customWidth="1"/>
    <col min="4891" max="4891" width="3.875" style="12" customWidth="1"/>
    <col min="4892" max="4892" width="4.625" style="12" customWidth="1"/>
    <col min="4893" max="4893" width="8.25" style="12" customWidth="1"/>
    <col min="4894" max="5114" width="9" style="12"/>
    <col min="5115" max="5115" width="4.125" style="12" customWidth="1"/>
    <col min="5116" max="5116" width="18.375" style="12" customWidth="1"/>
    <col min="5117" max="5131" width="3.125" style="12" customWidth="1"/>
    <col min="5132" max="5136" width="2.625" style="12" customWidth="1"/>
    <col min="5137" max="5137" width="6.625" style="12" customWidth="1"/>
    <col min="5138" max="5139" width="3.625" style="12" customWidth="1"/>
    <col min="5140" max="5140" width="6.625" style="12" customWidth="1"/>
    <col min="5141" max="5141" width="3.625" style="12" customWidth="1"/>
    <col min="5142" max="5142" width="2.125" style="12" customWidth="1"/>
    <col min="5143" max="5143" width="3.625" style="12" customWidth="1"/>
    <col min="5144" max="5144" width="2.125" style="12" customWidth="1"/>
    <col min="5145" max="5145" width="3.625" style="12" customWidth="1"/>
    <col min="5146" max="5146" width="8.25" style="12" customWidth="1"/>
    <col min="5147" max="5147" width="3.875" style="12" customWidth="1"/>
    <col min="5148" max="5148" width="4.625" style="12" customWidth="1"/>
    <col min="5149" max="5149" width="8.25" style="12" customWidth="1"/>
    <col min="5150" max="5370" width="9" style="12"/>
    <col min="5371" max="5371" width="4.125" style="12" customWidth="1"/>
    <col min="5372" max="5372" width="18.375" style="12" customWidth="1"/>
    <col min="5373" max="5387" width="3.125" style="12" customWidth="1"/>
    <col min="5388" max="5392" width="2.625" style="12" customWidth="1"/>
    <col min="5393" max="5393" width="6.625" style="12" customWidth="1"/>
    <col min="5394" max="5395" width="3.625" style="12" customWidth="1"/>
    <col min="5396" max="5396" width="6.625" style="12" customWidth="1"/>
    <col min="5397" max="5397" width="3.625" style="12" customWidth="1"/>
    <col min="5398" max="5398" width="2.125" style="12" customWidth="1"/>
    <col min="5399" max="5399" width="3.625" style="12" customWidth="1"/>
    <col min="5400" max="5400" width="2.125" style="12" customWidth="1"/>
    <col min="5401" max="5401" width="3.625" style="12" customWidth="1"/>
    <col min="5402" max="5402" width="8.25" style="12" customWidth="1"/>
    <col min="5403" max="5403" width="3.875" style="12" customWidth="1"/>
    <col min="5404" max="5404" width="4.625" style="12" customWidth="1"/>
    <col min="5405" max="5405" width="8.25" style="12" customWidth="1"/>
    <col min="5406" max="5626" width="9" style="12"/>
    <col min="5627" max="5627" width="4.125" style="12" customWidth="1"/>
    <col min="5628" max="5628" width="18.375" style="12" customWidth="1"/>
    <col min="5629" max="5643" width="3.125" style="12" customWidth="1"/>
    <col min="5644" max="5648" width="2.625" style="12" customWidth="1"/>
    <col min="5649" max="5649" width="6.625" style="12" customWidth="1"/>
    <col min="5650" max="5651" width="3.625" style="12" customWidth="1"/>
    <col min="5652" max="5652" width="6.625" style="12" customWidth="1"/>
    <col min="5653" max="5653" width="3.625" style="12" customWidth="1"/>
    <col min="5654" max="5654" width="2.125" style="12" customWidth="1"/>
    <col min="5655" max="5655" width="3.625" style="12" customWidth="1"/>
    <col min="5656" max="5656" width="2.125" style="12" customWidth="1"/>
    <col min="5657" max="5657" width="3.625" style="12" customWidth="1"/>
    <col min="5658" max="5658" width="8.25" style="12" customWidth="1"/>
    <col min="5659" max="5659" width="3.875" style="12" customWidth="1"/>
    <col min="5660" max="5660" width="4.625" style="12" customWidth="1"/>
    <col min="5661" max="5661" width="8.25" style="12" customWidth="1"/>
    <col min="5662" max="5882" width="9" style="12"/>
    <col min="5883" max="5883" width="4.125" style="12" customWidth="1"/>
    <col min="5884" max="5884" width="18.375" style="12" customWidth="1"/>
    <col min="5885" max="5899" width="3.125" style="12" customWidth="1"/>
    <col min="5900" max="5904" width="2.625" style="12" customWidth="1"/>
    <col min="5905" max="5905" width="6.625" style="12" customWidth="1"/>
    <col min="5906" max="5907" width="3.625" style="12" customWidth="1"/>
    <col min="5908" max="5908" width="6.625" style="12" customWidth="1"/>
    <col min="5909" max="5909" width="3.625" style="12" customWidth="1"/>
    <col min="5910" max="5910" width="2.125" style="12" customWidth="1"/>
    <col min="5911" max="5911" width="3.625" style="12" customWidth="1"/>
    <col min="5912" max="5912" width="2.125" style="12" customWidth="1"/>
    <col min="5913" max="5913" width="3.625" style="12" customWidth="1"/>
    <col min="5914" max="5914" width="8.25" style="12" customWidth="1"/>
    <col min="5915" max="5915" width="3.875" style="12" customWidth="1"/>
    <col min="5916" max="5916" width="4.625" style="12" customWidth="1"/>
    <col min="5917" max="5917" width="8.25" style="12" customWidth="1"/>
    <col min="5918" max="6138" width="9" style="12"/>
    <col min="6139" max="6139" width="4.125" style="12" customWidth="1"/>
    <col min="6140" max="6140" width="18.375" style="12" customWidth="1"/>
    <col min="6141" max="6155" width="3.125" style="12" customWidth="1"/>
    <col min="6156" max="6160" width="2.625" style="12" customWidth="1"/>
    <col min="6161" max="6161" width="6.625" style="12" customWidth="1"/>
    <col min="6162" max="6163" width="3.625" style="12" customWidth="1"/>
    <col min="6164" max="6164" width="6.625" style="12" customWidth="1"/>
    <col min="6165" max="6165" width="3.625" style="12" customWidth="1"/>
    <col min="6166" max="6166" width="2.125" style="12" customWidth="1"/>
    <col min="6167" max="6167" width="3.625" style="12" customWidth="1"/>
    <col min="6168" max="6168" width="2.125" style="12" customWidth="1"/>
    <col min="6169" max="6169" width="3.625" style="12" customWidth="1"/>
    <col min="6170" max="6170" width="8.25" style="12" customWidth="1"/>
    <col min="6171" max="6171" width="3.875" style="12" customWidth="1"/>
    <col min="6172" max="6172" width="4.625" style="12" customWidth="1"/>
    <col min="6173" max="6173" width="8.25" style="12" customWidth="1"/>
    <col min="6174" max="6394" width="9" style="12"/>
    <col min="6395" max="6395" width="4.125" style="12" customWidth="1"/>
    <col min="6396" max="6396" width="18.375" style="12" customWidth="1"/>
    <col min="6397" max="6411" width="3.125" style="12" customWidth="1"/>
    <col min="6412" max="6416" width="2.625" style="12" customWidth="1"/>
    <col min="6417" max="6417" width="6.625" style="12" customWidth="1"/>
    <col min="6418" max="6419" width="3.625" style="12" customWidth="1"/>
    <col min="6420" max="6420" width="6.625" style="12" customWidth="1"/>
    <col min="6421" max="6421" width="3.625" style="12" customWidth="1"/>
    <col min="6422" max="6422" width="2.125" style="12" customWidth="1"/>
    <col min="6423" max="6423" width="3.625" style="12" customWidth="1"/>
    <col min="6424" max="6424" width="2.125" style="12" customWidth="1"/>
    <col min="6425" max="6425" width="3.625" style="12" customWidth="1"/>
    <col min="6426" max="6426" width="8.25" style="12" customWidth="1"/>
    <col min="6427" max="6427" width="3.875" style="12" customWidth="1"/>
    <col min="6428" max="6428" width="4.625" style="12" customWidth="1"/>
    <col min="6429" max="6429" width="8.25" style="12" customWidth="1"/>
    <col min="6430" max="6650" width="9" style="12"/>
    <col min="6651" max="6651" width="4.125" style="12" customWidth="1"/>
    <col min="6652" max="6652" width="18.375" style="12" customWidth="1"/>
    <col min="6653" max="6667" width="3.125" style="12" customWidth="1"/>
    <col min="6668" max="6672" width="2.625" style="12" customWidth="1"/>
    <col min="6673" max="6673" width="6.625" style="12" customWidth="1"/>
    <col min="6674" max="6675" width="3.625" style="12" customWidth="1"/>
    <col min="6676" max="6676" width="6.625" style="12" customWidth="1"/>
    <col min="6677" max="6677" width="3.625" style="12" customWidth="1"/>
    <col min="6678" max="6678" width="2.125" style="12" customWidth="1"/>
    <col min="6679" max="6679" width="3.625" style="12" customWidth="1"/>
    <col min="6680" max="6680" width="2.125" style="12" customWidth="1"/>
    <col min="6681" max="6681" width="3.625" style="12" customWidth="1"/>
    <col min="6682" max="6682" width="8.25" style="12" customWidth="1"/>
    <col min="6683" max="6683" width="3.875" style="12" customWidth="1"/>
    <col min="6684" max="6684" width="4.625" style="12" customWidth="1"/>
    <col min="6685" max="6685" width="8.25" style="12" customWidth="1"/>
    <col min="6686" max="6906" width="9" style="12"/>
    <col min="6907" max="6907" width="4.125" style="12" customWidth="1"/>
    <col min="6908" max="6908" width="18.375" style="12" customWidth="1"/>
    <col min="6909" max="6923" width="3.125" style="12" customWidth="1"/>
    <col min="6924" max="6928" width="2.625" style="12" customWidth="1"/>
    <col min="6929" max="6929" width="6.625" style="12" customWidth="1"/>
    <col min="6930" max="6931" width="3.625" style="12" customWidth="1"/>
    <col min="6932" max="6932" width="6.625" style="12" customWidth="1"/>
    <col min="6933" max="6933" width="3.625" style="12" customWidth="1"/>
    <col min="6934" max="6934" width="2.125" style="12" customWidth="1"/>
    <col min="6935" max="6935" width="3.625" style="12" customWidth="1"/>
    <col min="6936" max="6936" width="2.125" style="12" customWidth="1"/>
    <col min="6937" max="6937" width="3.625" style="12" customWidth="1"/>
    <col min="6938" max="6938" width="8.25" style="12" customWidth="1"/>
    <col min="6939" max="6939" width="3.875" style="12" customWidth="1"/>
    <col min="6940" max="6940" width="4.625" style="12" customWidth="1"/>
    <col min="6941" max="6941" width="8.25" style="12" customWidth="1"/>
    <col min="6942" max="7162" width="9" style="12"/>
    <col min="7163" max="7163" width="4.125" style="12" customWidth="1"/>
    <col min="7164" max="7164" width="18.375" style="12" customWidth="1"/>
    <col min="7165" max="7179" width="3.125" style="12" customWidth="1"/>
    <col min="7180" max="7184" width="2.625" style="12" customWidth="1"/>
    <col min="7185" max="7185" width="6.625" style="12" customWidth="1"/>
    <col min="7186" max="7187" width="3.625" style="12" customWidth="1"/>
    <col min="7188" max="7188" width="6.625" style="12" customWidth="1"/>
    <col min="7189" max="7189" width="3.625" style="12" customWidth="1"/>
    <col min="7190" max="7190" width="2.125" style="12" customWidth="1"/>
    <col min="7191" max="7191" width="3.625" style="12" customWidth="1"/>
    <col min="7192" max="7192" width="2.125" style="12" customWidth="1"/>
    <col min="7193" max="7193" width="3.625" style="12" customWidth="1"/>
    <col min="7194" max="7194" width="8.25" style="12" customWidth="1"/>
    <col min="7195" max="7195" width="3.875" style="12" customWidth="1"/>
    <col min="7196" max="7196" width="4.625" style="12" customWidth="1"/>
    <col min="7197" max="7197" width="8.25" style="12" customWidth="1"/>
    <col min="7198" max="7418" width="9" style="12"/>
    <col min="7419" max="7419" width="4.125" style="12" customWidth="1"/>
    <col min="7420" max="7420" width="18.375" style="12" customWidth="1"/>
    <col min="7421" max="7435" width="3.125" style="12" customWidth="1"/>
    <col min="7436" max="7440" width="2.625" style="12" customWidth="1"/>
    <col min="7441" max="7441" width="6.625" style="12" customWidth="1"/>
    <col min="7442" max="7443" width="3.625" style="12" customWidth="1"/>
    <col min="7444" max="7444" width="6.625" style="12" customWidth="1"/>
    <col min="7445" max="7445" width="3.625" style="12" customWidth="1"/>
    <col min="7446" max="7446" width="2.125" style="12" customWidth="1"/>
    <col min="7447" max="7447" width="3.625" style="12" customWidth="1"/>
    <col min="7448" max="7448" width="2.125" style="12" customWidth="1"/>
    <col min="7449" max="7449" width="3.625" style="12" customWidth="1"/>
    <col min="7450" max="7450" width="8.25" style="12" customWidth="1"/>
    <col min="7451" max="7451" width="3.875" style="12" customWidth="1"/>
    <col min="7452" max="7452" width="4.625" style="12" customWidth="1"/>
    <col min="7453" max="7453" width="8.25" style="12" customWidth="1"/>
    <col min="7454" max="7674" width="9" style="12"/>
    <col min="7675" max="7675" width="4.125" style="12" customWidth="1"/>
    <col min="7676" max="7676" width="18.375" style="12" customWidth="1"/>
    <col min="7677" max="7691" width="3.125" style="12" customWidth="1"/>
    <col min="7692" max="7696" width="2.625" style="12" customWidth="1"/>
    <col min="7697" max="7697" width="6.625" style="12" customWidth="1"/>
    <col min="7698" max="7699" width="3.625" style="12" customWidth="1"/>
    <col min="7700" max="7700" width="6.625" style="12" customWidth="1"/>
    <col min="7701" max="7701" width="3.625" style="12" customWidth="1"/>
    <col min="7702" max="7702" width="2.125" style="12" customWidth="1"/>
    <col min="7703" max="7703" width="3.625" style="12" customWidth="1"/>
    <col min="7704" max="7704" width="2.125" style="12" customWidth="1"/>
    <col min="7705" max="7705" width="3.625" style="12" customWidth="1"/>
    <col min="7706" max="7706" width="8.25" style="12" customWidth="1"/>
    <col min="7707" max="7707" width="3.875" style="12" customWidth="1"/>
    <col min="7708" max="7708" width="4.625" style="12" customWidth="1"/>
    <col min="7709" max="7709" width="8.25" style="12" customWidth="1"/>
    <col min="7710" max="7930" width="9" style="12"/>
    <col min="7931" max="7931" width="4.125" style="12" customWidth="1"/>
    <col min="7932" max="7932" width="18.375" style="12" customWidth="1"/>
    <col min="7933" max="7947" width="3.125" style="12" customWidth="1"/>
    <col min="7948" max="7952" width="2.625" style="12" customWidth="1"/>
    <col min="7953" max="7953" width="6.625" style="12" customWidth="1"/>
    <col min="7954" max="7955" width="3.625" style="12" customWidth="1"/>
    <col min="7956" max="7956" width="6.625" style="12" customWidth="1"/>
    <col min="7957" max="7957" width="3.625" style="12" customWidth="1"/>
    <col min="7958" max="7958" width="2.125" style="12" customWidth="1"/>
    <col min="7959" max="7959" width="3.625" style="12" customWidth="1"/>
    <col min="7960" max="7960" width="2.125" style="12" customWidth="1"/>
    <col min="7961" max="7961" width="3.625" style="12" customWidth="1"/>
    <col min="7962" max="7962" width="8.25" style="12" customWidth="1"/>
    <col min="7963" max="7963" width="3.875" style="12" customWidth="1"/>
    <col min="7964" max="7964" width="4.625" style="12" customWidth="1"/>
    <col min="7965" max="7965" width="8.25" style="12" customWidth="1"/>
    <col min="7966" max="8186" width="9" style="12"/>
    <col min="8187" max="8187" width="4.125" style="12" customWidth="1"/>
    <col min="8188" max="8188" width="18.375" style="12" customWidth="1"/>
    <col min="8189" max="8203" width="3.125" style="12" customWidth="1"/>
    <col min="8204" max="8208" width="2.625" style="12" customWidth="1"/>
    <col min="8209" max="8209" width="6.625" style="12" customWidth="1"/>
    <col min="8210" max="8211" width="3.625" style="12" customWidth="1"/>
    <col min="8212" max="8212" width="6.625" style="12" customWidth="1"/>
    <col min="8213" max="8213" width="3.625" style="12" customWidth="1"/>
    <col min="8214" max="8214" width="2.125" style="12" customWidth="1"/>
    <col min="8215" max="8215" width="3.625" style="12" customWidth="1"/>
    <col min="8216" max="8216" width="2.125" style="12" customWidth="1"/>
    <col min="8217" max="8217" width="3.625" style="12" customWidth="1"/>
    <col min="8218" max="8218" width="8.25" style="12" customWidth="1"/>
    <col min="8219" max="8219" width="3.875" style="12" customWidth="1"/>
    <col min="8220" max="8220" width="4.625" style="12" customWidth="1"/>
    <col min="8221" max="8221" width="8.25" style="12" customWidth="1"/>
    <col min="8222" max="8442" width="9" style="12"/>
    <col min="8443" max="8443" width="4.125" style="12" customWidth="1"/>
    <col min="8444" max="8444" width="18.375" style="12" customWidth="1"/>
    <col min="8445" max="8459" width="3.125" style="12" customWidth="1"/>
    <col min="8460" max="8464" width="2.625" style="12" customWidth="1"/>
    <col min="8465" max="8465" width="6.625" style="12" customWidth="1"/>
    <col min="8466" max="8467" width="3.625" style="12" customWidth="1"/>
    <col min="8468" max="8468" width="6.625" style="12" customWidth="1"/>
    <col min="8469" max="8469" width="3.625" style="12" customWidth="1"/>
    <col min="8470" max="8470" width="2.125" style="12" customWidth="1"/>
    <col min="8471" max="8471" width="3.625" style="12" customWidth="1"/>
    <col min="8472" max="8472" width="2.125" style="12" customWidth="1"/>
    <col min="8473" max="8473" width="3.625" style="12" customWidth="1"/>
    <col min="8474" max="8474" width="8.25" style="12" customWidth="1"/>
    <col min="8475" max="8475" width="3.875" style="12" customWidth="1"/>
    <col min="8476" max="8476" width="4.625" style="12" customWidth="1"/>
    <col min="8477" max="8477" width="8.25" style="12" customWidth="1"/>
    <col min="8478" max="8698" width="9" style="12"/>
    <col min="8699" max="8699" width="4.125" style="12" customWidth="1"/>
    <col min="8700" max="8700" width="18.375" style="12" customWidth="1"/>
    <col min="8701" max="8715" width="3.125" style="12" customWidth="1"/>
    <col min="8716" max="8720" width="2.625" style="12" customWidth="1"/>
    <col min="8721" max="8721" width="6.625" style="12" customWidth="1"/>
    <col min="8722" max="8723" width="3.625" style="12" customWidth="1"/>
    <col min="8724" max="8724" width="6.625" style="12" customWidth="1"/>
    <col min="8725" max="8725" width="3.625" style="12" customWidth="1"/>
    <col min="8726" max="8726" width="2.125" style="12" customWidth="1"/>
    <col min="8727" max="8727" width="3.625" style="12" customWidth="1"/>
    <col min="8728" max="8728" width="2.125" style="12" customWidth="1"/>
    <col min="8729" max="8729" width="3.625" style="12" customWidth="1"/>
    <col min="8730" max="8730" width="8.25" style="12" customWidth="1"/>
    <col min="8731" max="8731" width="3.875" style="12" customWidth="1"/>
    <col min="8732" max="8732" width="4.625" style="12" customWidth="1"/>
    <col min="8733" max="8733" width="8.25" style="12" customWidth="1"/>
    <col min="8734" max="8954" width="9" style="12"/>
    <col min="8955" max="8955" width="4.125" style="12" customWidth="1"/>
    <col min="8956" max="8956" width="18.375" style="12" customWidth="1"/>
    <col min="8957" max="8971" width="3.125" style="12" customWidth="1"/>
    <col min="8972" max="8976" width="2.625" style="12" customWidth="1"/>
    <col min="8977" max="8977" width="6.625" style="12" customWidth="1"/>
    <col min="8978" max="8979" width="3.625" style="12" customWidth="1"/>
    <col min="8980" max="8980" width="6.625" style="12" customWidth="1"/>
    <col min="8981" max="8981" width="3.625" style="12" customWidth="1"/>
    <col min="8982" max="8982" width="2.125" style="12" customWidth="1"/>
    <col min="8983" max="8983" width="3.625" style="12" customWidth="1"/>
    <col min="8984" max="8984" width="2.125" style="12" customWidth="1"/>
    <col min="8985" max="8985" width="3.625" style="12" customWidth="1"/>
    <col min="8986" max="8986" width="8.25" style="12" customWidth="1"/>
    <col min="8987" max="8987" width="3.875" style="12" customWidth="1"/>
    <col min="8988" max="8988" width="4.625" style="12" customWidth="1"/>
    <col min="8989" max="8989" width="8.25" style="12" customWidth="1"/>
    <col min="8990" max="9210" width="9" style="12"/>
    <col min="9211" max="9211" width="4.125" style="12" customWidth="1"/>
    <col min="9212" max="9212" width="18.375" style="12" customWidth="1"/>
    <col min="9213" max="9227" width="3.125" style="12" customWidth="1"/>
    <col min="9228" max="9232" width="2.625" style="12" customWidth="1"/>
    <col min="9233" max="9233" width="6.625" style="12" customWidth="1"/>
    <col min="9234" max="9235" width="3.625" style="12" customWidth="1"/>
    <col min="9236" max="9236" width="6.625" style="12" customWidth="1"/>
    <col min="9237" max="9237" width="3.625" style="12" customWidth="1"/>
    <col min="9238" max="9238" width="2.125" style="12" customWidth="1"/>
    <col min="9239" max="9239" width="3.625" style="12" customWidth="1"/>
    <col min="9240" max="9240" width="2.125" style="12" customWidth="1"/>
    <col min="9241" max="9241" width="3.625" style="12" customWidth="1"/>
    <col min="9242" max="9242" width="8.25" style="12" customWidth="1"/>
    <col min="9243" max="9243" width="3.875" style="12" customWidth="1"/>
    <col min="9244" max="9244" width="4.625" style="12" customWidth="1"/>
    <col min="9245" max="9245" width="8.25" style="12" customWidth="1"/>
    <col min="9246" max="9466" width="9" style="12"/>
    <col min="9467" max="9467" width="4.125" style="12" customWidth="1"/>
    <col min="9468" max="9468" width="18.375" style="12" customWidth="1"/>
    <col min="9469" max="9483" width="3.125" style="12" customWidth="1"/>
    <col min="9484" max="9488" width="2.625" style="12" customWidth="1"/>
    <col min="9489" max="9489" width="6.625" style="12" customWidth="1"/>
    <col min="9490" max="9491" width="3.625" style="12" customWidth="1"/>
    <col min="9492" max="9492" width="6.625" style="12" customWidth="1"/>
    <col min="9493" max="9493" width="3.625" style="12" customWidth="1"/>
    <col min="9494" max="9494" width="2.125" style="12" customWidth="1"/>
    <col min="9495" max="9495" width="3.625" style="12" customWidth="1"/>
    <col min="9496" max="9496" width="2.125" style="12" customWidth="1"/>
    <col min="9497" max="9497" width="3.625" style="12" customWidth="1"/>
    <col min="9498" max="9498" width="8.25" style="12" customWidth="1"/>
    <col min="9499" max="9499" width="3.875" style="12" customWidth="1"/>
    <col min="9500" max="9500" width="4.625" style="12" customWidth="1"/>
    <col min="9501" max="9501" width="8.25" style="12" customWidth="1"/>
    <col min="9502" max="9722" width="9" style="12"/>
    <col min="9723" max="9723" width="4.125" style="12" customWidth="1"/>
    <col min="9724" max="9724" width="18.375" style="12" customWidth="1"/>
    <col min="9725" max="9739" width="3.125" style="12" customWidth="1"/>
    <col min="9740" max="9744" width="2.625" style="12" customWidth="1"/>
    <col min="9745" max="9745" width="6.625" style="12" customWidth="1"/>
    <col min="9746" max="9747" width="3.625" style="12" customWidth="1"/>
    <col min="9748" max="9748" width="6.625" style="12" customWidth="1"/>
    <col min="9749" max="9749" width="3.625" style="12" customWidth="1"/>
    <col min="9750" max="9750" width="2.125" style="12" customWidth="1"/>
    <col min="9751" max="9751" width="3.625" style="12" customWidth="1"/>
    <col min="9752" max="9752" width="2.125" style="12" customWidth="1"/>
    <col min="9753" max="9753" width="3.625" style="12" customWidth="1"/>
    <col min="9754" max="9754" width="8.25" style="12" customWidth="1"/>
    <col min="9755" max="9755" width="3.875" style="12" customWidth="1"/>
    <col min="9756" max="9756" width="4.625" style="12" customWidth="1"/>
    <col min="9757" max="9757" width="8.25" style="12" customWidth="1"/>
    <col min="9758" max="9978" width="9" style="12"/>
    <col min="9979" max="9979" width="4.125" style="12" customWidth="1"/>
    <col min="9980" max="9980" width="18.375" style="12" customWidth="1"/>
    <col min="9981" max="9995" width="3.125" style="12" customWidth="1"/>
    <col min="9996" max="10000" width="2.625" style="12" customWidth="1"/>
    <col min="10001" max="10001" width="6.625" style="12" customWidth="1"/>
    <col min="10002" max="10003" width="3.625" style="12" customWidth="1"/>
    <col min="10004" max="10004" width="6.625" style="12" customWidth="1"/>
    <col min="10005" max="10005" width="3.625" style="12" customWidth="1"/>
    <col min="10006" max="10006" width="2.125" style="12" customWidth="1"/>
    <col min="10007" max="10007" width="3.625" style="12" customWidth="1"/>
    <col min="10008" max="10008" width="2.125" style="12" customWidth="1"/>
    <col min="10009" max="10009" width="3.625" style="12" customWidth="1"/>
    <col min="10010" max="10010" width="8.25" style="12" customWidth="1"/>
    <col min="10011" max="10011" width="3.875" style="12" customWidth="1"/>
    <col min="10012" max="10012" width="4.625" style="12" customWidth="1"/>
    <col min="10013" max="10013" width="8.25" style="12" customWidth="1"/>
    <col min="10014" max="10234" width="9" style="12"/>
    <col min="10235" max="10235" width="4.125" style="12" customWidth="1"/>
    <col min="10236" max="10236" width="18.375" style="12" customWidth="1"/>
    <col min="10237" max="10251" width="3.125" style="12" customWidth="1"/>
    <col min="10252" max="10256" width="2.625" style="12" customWidth="1"/>
    <col min="10257" max="10257" width="6.625" style="12" customWidth="1"/>
    <col min="10258" max="10259" width="3.625" style="12" customWidth="1"/>
    <col min="10260" max="10260" width="6.625" style="12" customWidth="1"/>
    <col min="10261" max="10261" width="3.625" style="12" customWidth="1"/>
    <col min="10262" max="10262" width="2.125" style="12" customWidth="1"/>
    <col min="10263" max="10263" width="3.625" style="12" customWidth="1"/>
    <col min="10264" max="10264" width="2.125" style="12" customWidth="1"/>
    <col min="10265" max="10265" width="3.625" style="12" customWidth="1"/>
    <col min="10266" max="10266" width="8.25" style="12" customWidth="1"/>
    <col min="10267" max="10267" width="3.875" style="12" customWidth="1"/>
    <col min="10268" max="10268" width="4.625" style="12" customWidth="1"/>
    <col min="10269" max="10269" width="8.25" style="12" customWidth="1"/>
    <col min="10270" max="10490" width="9" style="12"/>
    <col min="10491" max="10491" width="4.125" style="12" customWidth="1"/>
    <col min="10492" max="10492" width="18.375" style="12" customWidth="1"/>
    <col min="10493" max="10507" width="3.125" style="12" customWidth="1"/>
    <col min="10508" max="10512" width="2.625" style="12" customWidth="1"/>
    <col min="10513" max="10513" width="6.625" style="12" customWidth="1"/>
    <col min="10514" max="10515" width="3.625" style="12" customWidth="1"/>
    <col min="10516" max="10516" width="6.625" style="12" customWidth="1"/>
    <col min="10517" max="10517" width="3.625" style="12" customWidth="1"/>
    <col min="10518" max="10518" width="2.125" style="12" customWidth="1"/>
    <col min="10519" max="10519" width="3.625" style="12" customWidth="1"/>
    <col min="10520" max="10520" width="2.125" style="12" customWidth="1"/>
    <col min="10521" max="10521" width="3.625" style="12" customWidth="1"/>
    <col min="10522" max="10522" width="8.25" style="12" customWidth="1"/>
    <col min="10523" max="10523" width="3.875" style="12" customWidth="1"/>
    <col min="10524" max="10524" width="4.625" style="12" customWidth="1"/>
    <col min="10525" max="10525" width="8.25" style="12" customWidth="1"/>
    <col min="10526" max="10746" width="9" style="12"/>
    <col min="10747" max="10747" width="4.125" style="12" customWidth="1"/>
    <col min="10748" max="10748" width="18.375" style="12" customWidth="1"/>
    <col min="10749" max="10763" width="3.125" style="12" customWidth="1"/>
    <col min="10764" max="10768" width="2.625" style="12" customWidth="1"/>
    <col min="10769" max="10769" width="6.625" style="12" customWidth="1"/>
    <col min="10770" max="10771" width="3.625" style="12" customWidth="1"/>
    <col min="10772" max="10772" width="6.625" style="12" customWidth="1"/>
    <col min="10773" max="10773" width="3.625" style="12" customWidth="1"/>
    <col min="10774" max="10774" width="2.125" style="12" customWidth="1"/>
    <col min="10775" max="10775" width="3.625" style="12" customWidth="1"/>
    <col min="10776" max="10776" width="2.125" style="12" customWidth="1"/>
    <col min="10777" max="10777" width="3.625" style="12" customWidth="1"/>
    <col min="10778" max="10778" width="8.25" style="12" customWidth="1"/>
    <col min="10779" max="10779" width="3.875" style="12" customWidth="1"/>
    <col min="10780" max="10780" width="4.625" style="12" customWidth="1"/>
    <col min="10781" max="10781" width="8.25" style="12" customWidth="1"/>
    <col min="10782" max="11002" width="9" style="12"/>
    <col min="11003" max="11003" width="4.125" style="12" customWidth="1"/>
    <col min="11004" max="11004" width="18.375" style="12" customWidth="1"/>
    <col min="11005" max="11019" width="3.125" style="12" customWidth="1"/>
    <col min="11020" max="11024" width="2.625" style="12" customWidth="1"/>
    <col min="11025" max="11025" width="6.625" style="12" customWidth="1"/>
    <col min="11026" max="11027" width="3.625" style="12" customWidth="1"/>
    <col min="11028" max="11028" width="6.625" style="12" customWidth="1"/>
    <col min="11029" max="11029" width="3.625" style="12" customWidth="1"/>
    <col min="11030" max="11030" width="2.125" style="12" customWidth="1"/>
    <col min="11031" max="11031" width="3.625" style="12" customWidth="1"/>
    <col min="11032" max="11032" width="2.125" style="12" customWidth="1"/>
    <col min="11033" max="11033" width="3.625" style="12" customWidth="1"/>
    <col min="11034" max="11034" width="8.25" style="12" customWidth="1"/>
    <col min="11035" max="11035" width="3.875" style="12" customWidth="1"/>
    <col min="11036" max="11036" width="4.625" style="12" customWidth="1"/>
    <col min="11037" max="11037" width="8.25" style="12" customWidth="1"/>
    <col min="11038" max="11258" width="9" style="12"/>
    <col min="11259" max="11259" width="4.125" style="12" customWidth="1"/>
    <col min="11260" max="11260" width="18.375" style="12" customWidth="1"/>
    <col min="11261" max="11275" width="3.125" style="12" customWidth="1"/>
    <col min="11276" max="11280" width="2.625" style="12" customWidth="1"/>
    <col min="11281" max="11281" width="6.625" style="12" customWidth="1"/>
    <col min="11282" max="11283" width="3.625" style="12" customWidth="1"/>
    <col min="11284" max="11284" width="6.625" style="12" customWidth="1"/>
    <col min="11285" max="11285" width="3.625" style="12" customWidth="1"/>
    <col min="11286" max="11286" width="2.125" style="12" customWidth="1"/>
    <col min="11287" max="11287" width="3.625" style="12" customWidth="1"/>
    <col min="11288" max="11288" width="2.125" style="12" customWidth="1"/>
    <col min="11289" max="11289" width="3.625" style="12" customWidth="1"/>
    <col min="11290" max="11290" width="8.25" style="12" customWidth="1"/>
    <col min="11291" max="11291" width="3.875" style="12" customWidth="1"/>
    <col min="11292" max="11292" width="4.625" style="12" customWidth="1"/>
    <col min="11293" max="11293" width="8.25" style="12" customWidth="1"/>
    <col min="11294" max="11514" width="9" style="12"/>
    <col min="11515" max="11515" width="4.125" style="12" customWidth="1"/>
    <col min="11516" max="11516" width="18.375" style="12" customWidth="1"/>
    <col min="11517" max="11531" width="3.125" style="12" customWidth="1"/>
    <col min="11532" max="11536" width="2.625" style="12" customWidth="1"/>
    <col min="11537" max="11537" width="6.625" style="12" customWidth="1"/>
    <col min="11538" max="11539" width="3.625" style="12" customWidth="1"/>
    <col min="11540" max="11540" width="6.625" style="12" customWidth="1"/>
    <col min="11541" max="11541" width="3.625" style="12" customWidth="1"/>
    <col min="11542" max="11542" width="2.125" style="12" customWidth="1"/>
    <col min="11543" max="11543" width="3.625" style="12" customWidth="1"/>
    <col min="11544" max="11544" width="2.125" style="12" customWidth="1"/>
    <col min="11545" max="11545" width="3.625" style="12" customWidth="1"/>
    <col min="11546" max="11546" width="8.25" style="12" customWidth="1"/>
    <col min="11547" max="11547" width="3.875" style="12" customWidth="1"/>
    <col min="11548" max="11548" width="4.625" style="12" customWidth="1"/>
    <col min="11549" max="11549" width="8.25" style="12" customWidth="1"/>
    <col min="11550" max="11770" width="9" style="12"/>
    <col min="11771" max="11771" width="4.125" style="12" customWidth="1"/>
    <col min="11772" max="11772" width="18.375" style="12" customWidth="1"/>
    <col min="11773" max="11787" width="3.125" style="12" customWidth="1"/>
    <col min="11788" max="11792" width="2.625" style="12" customWidth="1"/>
    <col min="11793" max="11793" width="6.625" style="12" customWidth="1"/>
    <col min="11794" max="11795" width="3.625" style="12" customWidth="1"/>
    <col min="11796" max="11796" width="6.625" style="12" customWidth="1"/>
    <col min="11797" max="11797" width="3.625" style="12" customWidth="1"/>
    <col min="11798" max="11798" width="2.125" style="12" customWidth="1"/>
    <col min="11799" max="11799" width="3.625" style="12" customWidth="1"/>
    <col min="11800" max="11800" width="2.125" style="12" customWidth="1"/>
    <col min="11801" max="11801" width="3.625" style="12" customWidth="1"/>
    <col min="11802" max="11802" width="8.25" style="12" customWidth="1"/>
    <col min="11803" max="11803" width="3.875" style="12" customWidth="1"/>
    <col min="11804" max="11804" width="4.625" style="12" customWidth="1"/>
    <col min="11805" max="11805" width="8.25" style="12" customWidth="1"/>
    <col min="11806" max="12026" width="9" style="12"/>
    <col min="12027" max="12027" width="4.125" style="12" customWidth="1"/>
    <col min="12028" max="12028" width="18.375" style="12" customWidth="1"/>
    <col min="12029" max="12043" width="3.125" style="12" customWidth="1"/>
    <col min="12044" max="12048" width="2.625" style="12" customWidth="1"/>
    <col min="12049" max="12049" width="6.625" style="12" customWidth="1"/>
    <col min="12050" max="12051" width="3.625" style="12" customWidth="1"/>
    <col min="12052" max="12052" width="6.625" style="12" customWidth="1"/>
    <col min="12053" max="12053" width="3.625" style="12" customWidth="1"/>
    <col min="12054" max="12054" width="2.125" style="12" customWidth="1"/>
    <col min="12055" max="12055" width="3.625" style="12" customWidth="1"/>
    <col min="12056" max="12056" width="2.125" style="12" customWidth="1"/>
    <col min="12057" max="12057" width="3.625" style="12" customWidth="1"/>
    <col min="12058" max="12058" width="8.25" style="12" customWidth="1"/>
    <col min="12059" max="12059" width="3.875" style="12" customWidth="1"/>
    <col min="12060" max="12060" width="4.625" style="12" customWidth="1"/>
    <col min="12061" max="12061" width="8.25" style="12" customWidth="1"/>
    <col min="12062" max="12282" width="9" style="12"/>
    <col min="12283" max="12283" width="4.125" style="12" customWidth="1"/>
    <col min="12284" max="12284" width="18.375" style="12" customWidth="1"/>
    <col min="12285" max="12299" width="3.125" style="12" customWidth="1"/>
    <col min="12300" max="12304" width="2.625" style="12" customWidth="1"/>
    <col min="12305" max="12305" width="6.625" style="12" customWidth="1"/>
    <col min="12306" max="12307" width="3.625" style="12" customWidth="1"/>
    <col min="12308" max="12308" width="6.625" style="12" customWidth="1"/>
    <col min="12309" max="12309" width="3.625" style="12" customWidth="1"/>
    <col min="12310" max="12310" width="2.125" style="12" customWidth="1"/>
    <col min="12311" max="12311" width="3.625" style="12" customWidth="1"/>
    <col min="12312" max="12312" width="2.125" style="12" customWidth="1"/>
    <col min="12313" max="12313" width="3.625" style="12" customWidth="1"/>
    <col min="12314" max="12314" width="8.25" style="12" customWidth="1"/>
    <col min="12315" max="12315" width="3.875" style="12" customWidth="1"/>
    <col min="12316" max="12316" width="4.625" style="12" customWidth="1"/>
    <col min="12317" max="12317" width="8.25" style="12" customWidth="1"/>
    <col min="12318" max="12538" width="9" style="12"/>
    <col min="12539" max="12539" width="4.125" style="12" customWidth="1"/>
    <col min="12540" max="12540" width="18.375" style="12" customWidth="1"/>
    <col min="12541" max="12555" width="3.125" style="12" customWidth="1"/>
    <col min="12556" max="12560" width="2.625" style="12" customWidth="1"/>
    <col min="12561" max="12561" width="6.625" style="12" customWidth="1"/>
    <col min="12562" max="12563" width="3.625" style="12" customWidth="1"/>
    <col min="12564" max="12564" width="6.625" style="12" customWidth="1"/>
    <col min="12565" max="12565" width="3.625" style="12" customWidth="1"/>
    <col min="12566" max="12566" width="2.125" style="12" customWidth="1"/>
    <col min="12567" max="12567" width="3.625" style="12" customWidth="1"/>
    <col min="12568" max="12568" width="2.125" style="12" customWidth="1"/>
    <col min="12569" max="12569" width="3.625" style="12" customWidth="1"/>
    <col min="12570" max="12570" width="8.25" style="12" customWidth="1"/>
    <col min="12571" max="12571" width="3.875" style="12" customWidth="1"/>
    <col min="12572" max="12572" width="4.625" style="12" customWidth="1"/>
    <col min="12573" max="12573" width="8.25" style="12" customWidth="1"/>
    <col min="12574" max="12794" width="9" style="12"/>
    <col min="12795" max="12795" width="4.125" style="12" customWidth="1"/>
    <col min="12796" max="12796" width="18.375" style="12" customWidth="1"/>
    <col min="12797" max="12811" width="3.125" style="12" customWidth="1"/>
    <col min="12812" max="12816" width="2.625" style="12" customWidth="1"/>
    <col min="12817" max="12817" width="6.625" style="12" customWidth="1"/>
    <col min="12818" max="12819" width="3.625" style="12" customWidth="1"/>
    <col min="12820" max="12820" width="6.625" style="12" customWidth="1"/>
    <col min="12821" max="12821" width="3.625" style="12" customWidth="1"/>
    <col min="12822" max="12822" width="2.125" style="12" customWidth="1"/>
    <col min="12823" max="12823" width="3.625" style="12" customWidth="1"/>
    <col min="12824" max="12824" width="2.125" style="12" customWidth="1"/>
    <col min="12825" max="12825" width="3.625" style="12" customWidth="1"/>
    <col min="12826" max="12826" width="8.25" style="12" customWidth="1"/>
    <col min="12827" max="12827" width="3.875" style="12" customWidth="1"/>
    <col min="12828" max="12828" width="4.625" style="12" customWidth="1"/>
    <col min="12829" max="12829" width="8.25" style="12" customWidth="1"/>
    <col min="12830" max="13050" width="9" style="12"/>
    <col min="13051" max="13051" width="4.125" style="12" customWidth="1"/>
    <col min="13052" max="13052" width="18.375" style="12" customWidth="1"/>
    <col min="13053" max="13067" width="3.125" style="12" customWidth="1"/>
    <col min="13068" max="13072" width="2.625" style="12" customWidth="1"/>
    <col min="13073" max="13073" width="6.625" style="12" customWidth="1"/>
    <col min="13074" max="13075" width="3.625" style="12" customWidth="1"/>
    <col min="13076" max="13076" width="6.625" style="12" customWidth="1"/>
    <col min="13077" max="13077" width="3.625" style="12" customWidth="1"/>
    <col min="13078" max="13078" width="2.125" style="12" customWidth="1"/>
    <col min="13079" max="13079" width="3.625" style="12" customWidth="1"/>
    <col min="13080" max="13080" width="2.125" style="12" customWidth="1"/>
    <col min="13081" max="13081" width="3.625" style="12" customWidth="1"/>
    <col min="13082" max="13082" width="8.25" style="12" customWidth="1"/>
    <col min="13083" max="13083" width="3.875" style="12" customWidth="1"/>
    <col min="13084" max="13084" width="4.625" style="12" customWidth="1"/>
    <col min="13085" max="13085" width="8.25" style="12" customWidth="1"/>
    <col min="13086" max="13306" width="9" style="12"/>
    <col min="13307" max="13307" width="4.125" style="12" customWidth="1"/>
    <col min="13308" max="13308" width="18.375" style="12" customWidth="1"/>
    <col min="13309" max="13323" width="3.125" style="12" customWidth="1"/>
    <col min="13324" max="13328" width="2.625" style="12" customWidth="1"/>
    <col min="13329" max="13329" width="6.625" style="12" customWidth="1"/>
    <col min="13330" max="13331" width="3.625" style="12" customWidth="1"/>
    <col min="13332" max="13332" width="6.625" style="12" customWidth="1"/>
    <col min="13333" max="13333" width="3.625" style="12" customWidth="1"/>
    <col min="13334" max="13334" width="2.125" style="12" customWidth="1"/>
    <col min="13335" max="13335" width="3.625" style="12" customWidth="1"/>
    <col min="13336" max="13336" width="2.125" style="12" customWidth="1"/>
    <col min="13337" max="13337" width="3.625" style="12" customWidth="1"/>
    <col min="13338" max="13338" width="8.25" style="12" customWidth="1"/>
    <col min="13339" max="13339" width="3.875" style="12" customWidth="1"/>
    <col min="13340" max="13340" width="4.625" style="12" customWidth="1"/>
    <col min="13341" max="13341" width="8.25" style="12" customWidth="1"/>
    <col min="13342" max="13562" width="9" style="12"/>
    <col min="13563" max="13563" width="4.125" style="12" customWidth="1"/>
    <col min="13564" max="13564" width="18.375" style="12" customWidth="1"/>
    <col min="13565" max="13579" width="3.125" style="12" customWidth="1"/>
    <col min="13580" max="13584" width="2.625" style="12" customWidth="1"/>
    <col min="13585" max="13585" width="6.625" style="12" customWidth="1"/>
    <col min="13586" max="13587" width="3.625" style="12" customWidth="1"/>
    <col min="13588" max="13588" width="6.625" style="12" customWidth="1"/>
    <col min="13589" max="13589" width="3.625" style="12" customWidth="1"/>
    <col min="13590" max="13590" width="2.125" style="12" customWidth="1"/>
    <col min="13591" max="13591" width="3.625" style="12" customWidth="1"/>
    <col min="13592" max="13592" width="2.125" style="12" customWidth="1"/>
    <col min="13593" max="13593" width="3.625" style="12" customWidth="1"/>
    <col min="13594" max="13594" width="8.25" style="12" customWidth="1"/>
    <col min="13595" max="13595" width="3.875" style="12" customWidth="1"/>
    <col min="13596" max="13596" width="4.625" style="12" customWidth="1"/>
    <col min="13597" max="13597" width="8.25" style="12" customWidth="1"/>
    <col min="13598" max="13818" width="9" style="12"/>
    <col min="13819" max="13819" width="4.125" style="12" customWidth="1"/>
    <col min="13820" max="13820" width="18.375" style="12" customWidth="1"/>
    <col min="13821" max="13835" width="3.125" style="12" customWidth="1"/>
    <col min="13836" max="13840" width="2.625" style="12" customWidth="1"/>
    <col min="13841" max="13841" width="6.625" style="12" customWidth="1"/>
    <col min="13842" max="13843" width="3.625" style="12" customWidth="1"/>
    <col min="13844" max="13844" width="6.625" style="12" customWidth="1"/>
    <col min="13845" max="13845" width="3.625" style="12" customWidth="1"/>
    <col min="13846" max="13846" width="2.125" style="12" customWidth="1"/>
    <col min="13847" max="13847" width="3.625" style="12" customWidth="1"/>
    <col min="13848" max="13848" width="2.125" style="12" customWidth="1"/>
    <col min="13849" max="13849" width="3.625" style="12" customWidth="1"/>
    <col min="13850" max="13850" width="8.25" style="12" customWidth="1"/>
    <col min="13851" max="13851" width="3.875" style="12" customWidth="1"/>
    <col min="13852" max="13852" width="4.625" style="12" customWidth="1"/>
    <col min="13853" max="13853" width="8.25" style="12" customWidth="1"/>
    <col min="13854" max="14074" width="9" style="12"/>
    <col min="14075" max="14075" width="4.125" style="12" customWidth="1"/>
    <col min="14076" max="14076" width="18.375" style="12" customWidth="1"/>
    <col min="14077" max="14091" width="3.125" style="12" customWidth="1"/>
    <col min="14092" max="14096" width="2.625" style="12" customWidth="1"/>
    <col min="14097" max="14097" width="6.625" style="12" customWidth="1"/>
    <col min="14098" max="14099" width="3.625" style="12" customWidth="1"/>
    <col min="14100" max="14100" width="6.625" style="12" customWidth="1"/>
    <col min="14101" max="14101" width="3.625" style="12" customWidth="1"/>
    <col min="14102" max="14102" width="2.125" style="12" customWidth="1"/>
    <col min="14103" max="14103" width="3.625" style="12" customWidth="1"/>
    <col min="14104" max="14104" width="2.125" style="12" customWidth="1"/>
    <col min="14105" max="14105" width="3.625" style="12" customWidth="1"/>
    <col min="14106" max="14106" width="8.25" style="12" customWidth="1"/>
    <col min="14107" max="14107" width="3.875" style="12" customWidth="1"/>
    <col min="14108" max="14108" width="4.625" style="12" customWidth="1"/>
    <col min="14109" max="14109" width="8.25" style="12" customWidth="1"/>
    <col min="14110" max="14330" width="9" style="12"/>
    <col min="14331" max="14331" width="4.125" style="12" customWidth="1"/>
    <col min="14332" max="14332" width="18.375" style="12" customWidth="1"/>
    <col min="14333" max="14347" width="3.125" style="12" customWidth="1"/>
    <col min="14348" max="14352" width="2.625" style="12" customWidth="1"/>
    <col min="14353" max="14353" width="6.625" style="12" customWidth="1"/>
    <col min="14354" max="14355" width="3.625" style="12" customWidth="1"/>
    <col min="14356" max="14356" width="6.625" style="12" customWidth="1"/>
    <col min="14357" max="14357" width="3.625" style="12" customWidth="1"/>
    <col min="14358" max="14358" width="2.125" style="12" customWidth="1"/>
    <col min="14359" max="14359" width="3.625" style="12" customWidth="1"/>
    <col min="14360" max="14360" width="2.125" style="12" customWidth="1"/>
    <col min="14361" max="14361" width="3.625" style="12" customWidth="1"/>
    <col min="14362" max="14362" width="8.25" style="12" customWidth="1"/>
    <col min="14363" max="14363" width="3.875" style="12" customWidth="1"/>
    <col min="14364" max="14364" width="4.625" style="12" customWidth="1"/>
    <col min="14365" max="14365" width="8.25" style="12" customWidth="1"/>
    <col min="14366" max="14586" width="9" style="12"/>
    <col min="14587" max="14587" width="4.125" style="12" customWidth="1"/>
    <col min="14588" max="14588" width="18.375" style="12" customWidth="1"/>
    <col min="14589" max="14603" width="3.125" style="12" customWidth="1"/>
    <col min="14604" max="14608" width="2.625" style="12" customWidth="1"/>
    <col min="14609" max="14609" width="6.625" style="12" customWidth="1"/>
    <col min="14610" max="14611" width="3.625" style="12" customWidth="1"/>
    <col min="14612" max="14612" width="6.625" style="12" customWidth="1"/>
    <col min="14613" max="14613" width="3.625" style="12" customWidth="1"/>
    <col min="14614" max="14614" width="2.125" style="12" customWidth="1"/>
    <col min="14615" max="14615" width="3.625" style="12" customWidth="1"/>
    <col min="14616" max="14616" width="2.125" style="12" customWidth="1"/>
    <col min="14617" max="14617" width="3.625" style="12" customWidth="1"/>
    <col min="14618" max="14618" width="8.25" style="12" customWidth="1"/>
    <col min="14619" max="14619" width="3.875" style="12" customWidth="1"/>
    <col min="14620" max="14620" width="4.625" style="12" customWidth="1"/>
    <col min="14621" max="14621" width="8.25" style="12" customWidth="1"/>
    <col min="14622" max="14842" width="9" style="12"/>
    <col min="14843" max="14843" width="4.125" style="12" customWidth="1"/>
    <col min="14844" max="14844" width="18.375" style="12" customWidth="1"/>
    <col min="14845" max="14859" width="3.125" style="12" customWidth="1"/>
    <col min="14860" max="14864" width="2.625" style="12" customWidth="1"/>
    <col min="14865" max="14865" width="6.625" style="12" customWidth="1"/>
    <col min="14866" max="14867" width="3.625" style="12" customWidth="1"/>
    <col min="14868" max="14868" width="6.625" style="12" customWidth="1"/>
    <col min="14869" max="14869" width="3.625" style="12" customWidth="1"/>
    <col min="14870" max="14870" width="2.125" style="12" customWidth="1"/>
    <col min="14871" max="14871" width="3.625" style="12" customWidth="1"/>
    <col min="14872" max="14872" width="2.125" style="12" customWidth="1"/>
    <col min="14873" max="14873" width="3.625" style="12" customWidth="1"/>
    <col min="14874" max="14874" width="8.25" style="12" customWidth="1"/>
    <col min="14875" max="14875" width="3.875" style="12" customWidth="1"/>
    <col min="14876" max="14876" width="4.625" style="12" customWidth="1"/>
    <col min="14877" max="14877" width="8.25" style="12" customWidth="1"/>
    <col min="14878" max="15098" width="9" style="12"/>
    <col min="15099" max="15099" width="4.125" style="12" customWidth="1"/>
    <col min="15100" max="15100" width="18.375" style="12" customWidth="1"/>
    <col min="15101" max="15115" width="3.125" style="12" customWidth="1"/>
    <col min="15116" max="15120" width="2.625" style="12" customWidth="1"/>
    <col min="15121" max="15121" width="6.625" style="12" customWidth="1"/>
    <col min="15122" max="15123" width="3.625" style="12" customWidth="1"/>
    <col min="15124" max="15124" width="6.625" style="12" customWidth="1"/>
    <col min="15125" max="15125" width="3.625" style="12" customWidth="1"/>
    <col min="15126" max="15126" width="2.125" style="12" customWidth="1"/>
    <col min="15127" max="15127" width="3.625" style="12" customWidth="1"/>
    <col min="15128" max="15128" width="2.125" style="12" customWidth="1"/>
    <col min="15129" max="15129" width="3.625" style="12" customWidth="1"/>
    <col min="15130" max="15130" width="8.25" style="12" customWidth="1"/>
    <col min="15131" max="15131" width="3.875" style="12" customWidth="1"/>
    <col min="15132" max="15132" width="4.625" style="12" customWidth="1"/>
    <col min="15133" max="15133" width="8.25" style="12" customWidth="1"/>
    <col min="15134" max="15354" width="9" style="12"/>
    <col min="15355" max="15355" width="4.125" style="12" customWidth="1"/>
    <col min="15356" max="15356" width="18.375" style="12" customWidth="1"/>
    <col min="15357" max="15371" width="3.125" style="12" customWidth="1"/>
    <col min="15372" max="15376" width="2.625" style="12" customWidth="1"/>
    <col min="15377" max="15377" width="6.625" style="12" customWidth="1"/>
    <col min="15378" max="15379" width="3.625" style="12" customWidth="1"/>
    <col min="15380" max="15380" width="6.625" style="12" customWidth="1"/>
    <col min="15381" max="15381" width="3.625" style="12" customWidth="1"/>
    <col min="15382" max="15382" width="2.125" style="12" customWidth="1"/>
    <col min="15383" max="15383" width="3.625" style="12" customWidth="1"/>
    <col min="15384" max="15384" width="2.125" style="12" customWidth="1"/>
    <col min="15385" max="15385" width="3.625" style="12" customWidth="1"/>
    <col min="15386" max="15386" width="8.25" style="12" customWidth="1"/>
    <col min="15387" max="15387" width="3.875" style="12" customWidth="1"/>
    <col min="15388" max="15388" width="4.625" style="12" customWidth="1"/>
    <col min="15389" max="15389" width="8.25" style="12" customWidth="1"/>
    <col min="15390" max="15610" width="9" style="12"/>
    <col min="15611" max="15611" width="4.125" style="12" customWidth="1"/>
    <col min="15612" max="15612" width="18.375" style="12" customWidth="1"/>
    <col min="15613" max="15627" width="3.125" style="12" customWidth="1"/>
    <col min="15628" max="15632" width="2.625" style="12" customWidth="1"/>
    <col min="15633" max="15633" width="6.625" style="12" customWidth="1"/>
    <col min="15634" max="15635" width="3.625" style="12" customWidth="1"/>
    <col min="15636" max="15636" width="6.625" style="12" customWidth="1"/>
    <col min="15637" max="15637" width="3.625" style="12" customWidth="1"/>
    <col min="15638" max="15638" width="2.125" style="12" customWidth="1"/>
    <col min="15639" max="15639" width="3.625" style="12" customWidth="1"/>
    <col min="15640" max="15640" width="2.125" style="12" customWidth="1"/>
    <col min="15641" max="15641" width="3.625" style="12" customWidth="1"/>
    <col min="15642" max="15642" width="8.25" style="12" customWidth="1"/>
    <col min="15643" max="15643" width="3.875" style="12" customWidth="1"/>
    <col min="15644" max="15644" width="4.625" style="12" customWidth="1"/>
    <col min="15645" max="15645" width="8.25" style="12" customWidth="1"/>
    <col min="15646" max="15866" width="9" style="12"/>
    <col min="15867" max="15867" width="4.125" style="12" customWidth="1"/>
    <col min="15868" max="15868" width="18.375" style="12" customWidth="1"/>
    <col min="15869" max="15883" width="3.125" style="12" customWidth="1"/>
    <col min="15884" max="15888" width="2.625" style="12" customWidth="1"/>
    <col min="15889" max="15889" width="6.625" style="12" customWidth="1"/>
    <col min="15890" max="15891" width="3.625" style="12" customWidth="1"/>
    <col min="15892" max="15892" width="6.625" style="12" customWidth="1"/>
    <col min="15893" max="15893" width="3.625" style="12" customWidth="1"/>
    <col min="15894" max="15894" width="2.125" style="12" customWidth="1"/>
    <col min="15895" max="15895" width="3.625" style="12" customWidth="1"/>
    <col min="15896" max="15896" width="2.125" style="12" customWidth="1"/>
    <col min="15897" max="15897" width="3.625" style="12" customWidth="1"/>
    <col min="15898" max="15898" width="8.25" style="12" customWidth="1"/>
    <col min="15899" max="15899" width="3.875" style="12" customWidth="1"/>
    <col min="15900" max="15900" width="4.625" style="12" customWidth="1"/>
    <col min="15901" max="15901" width="8.25" style="12" customWidth="1"/>
    <col min="15902" max="16122" width="9" style="12"/>
    <col min="16123" max="16123" width="4.125" style="12" customWidth="1"/>
    <col min="16124" max="16124" width="18.375" style="12" customWidth="1"/>
    <col min="16125" max="16139" width="3.125" style="12" customWidth="1"/>
    <col min="16140" max="16144" width="2.625" style="12" customWidth="1"/>
    <col min="16145" max="16145" width="6.625" style="12" customWidth="1"/>
    <col min="16146" max="16147" width="3.625" style="12" customWidth="1"/>
    <col min="16148" max="16148" width="6.625" style="12" customWidth="1"/>
    <col min="16149" max="16149" width="3.625" style="12" customWidth="1"/>
    <col min="16150" max="16150" width="2.125" style="12" customWidth="1"/>
    <col min="16151" max="16151" width="3.625" style="12" customWidth="1"/>
    <col min="16152" max="16152" width="2.125" style="12" customWidth="1"/>
    <col min="16153" max="16153" width="3.625" style="12" customWidth="1"/>
    <col min="16154" max="16154" width="8.25" style="12" customWidth="1"/>
    <col min="16155" max="16155" width="3.875" style="12" customWidth="1"/>
    <col min="16156" max="16156" width="4.625" style="12" customWidth="1"/>
    <col min="16157" max="16157" width="8.25" style="12" customWidth="1"/>
    <col min="16158" max="16384" width="9" style="12"/>
  </cols>
  <sheetData>
    <row r="1" spans="1:29" ht="33" x14ac:dyDescent="0.15">
      <c r="A1" s="253" t="s">
        <v>245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51"/>
      <c r="V1" s="51"/>
      <c r="W1" s="51"/>
      <c r="X1" s="51"/>
      <c r="Y1" s="51"/>
      <c r="Z1" s="51"/>
      <c r="AA1" s="51"/>
      <c r="AB1" s="51"/>
      <c r="AC1" s="51"/>
    </row>
    <row r="2" spans="1:29" ht="21" customHeight="1" thickBot="1" x14ac:dyDescent="0.2">
      <c r="A2" s="22" t="s">
        <v>54</v>
      </c>
    </row>
    <row r="3" spans="1:29" ht="30" customHeight="1" thickBot="1" x14ac:dyDescent="0.2">
      <c r="A3" s="240" t="s">
        <v>43</v>
      </c>
      <c r="B3" s="241"/>
      <c r="C3" s="242" t="s">
        <v>220</v>
      </c>
      <c r="D3" s="222"/>
      <c r="E3" s="223"/>
      <c r="F3" s="242" t="s">
        <v>222</v>
      </c>
      <c r="G3" s="222"/>
      <c r="H3" s="223"/>
      <c r="I3" s="242" t="s">
        <v>221</v>
      </c>
      <c r="J3" s="222"/>
      <c r="K3" s="223"/>
      <c r="L3" s="243" t="s">
        <v>11</v>
      </c>
      <c r="M3" s="244"/>
      <c r="N3" s="244"/>
      <c r="O3" s="244"/>
      <c r="P3" s="245"/>
      <c r="Q3" s="23" t="s">
        <v>12</v>
      </c>
      <c r="R3" s="246" t="s">
        <v>13</v>
      </c>
      <c r="S3" s="247"/>
      <c r="T3" s="23" t="s">
        <v>14</v>
      </c>
      <c r="U3" s="12" t="s">
        <v>31</v>
      </c>
    </row>
    <row r="4" spans="1:29" ht="16.5" customHeight="1" thickBot="1" x14ac:dyDescent="0.2">
      <c r="A4" s="234">
        <v>28</v>
      </c>
      <c r="B4" s="250" t="s">
        <v>56</v>
      </c>
      <c r="C4" s="259"/>
      <c r="D4" s="260"/>
      <c r="E4" s="261"/>
      <c r="F4" s="256" t="str">
        <f>IF(F5+H5&gt;0,IF(F5&gt;H5,"○",IF(F5&lt;H5,"×","△")),"")</f>
        <v>○</v>
      </c>
      <c r="G4" s="257"/>
      <c r="H4" s="258"/>
      <c r="I4" s="256" t="str">
        <f>IF(I5+K5&gt;0,IF(I5&gt;K5,"○",IF(I5&lt;K5,"×","△")),"")</f>
        <v>×</v>
      </c>
      <c r="J4" s="257"/>
      <c r="K4" s="258"/>
      <c r="L4" s="238">
        <f>IF(F5&gt;H5,1,0)+IF(I5&gt;K5,1,0)</f>
        <v>1</v>
      </c>
      <c r="M4" s="226" t="s">
        <v>6</v>
      </c>
      <c r="N4" s="224">
        <f>IF(F5+H5&gt;0,IF(F5=H5,1,0),0)+IF(I5+K5&gt;0,IF(I5=K5,1,0),0)</f>
        <v>0</v>
      </c>
      <c r="O4" s="226" t="s">
        <v>6</v>
      </c>
      <c r="P4" s="228">
        <f>IF(F5&lt;H5,1,0)+IF(I5&lt;K5,1,0)</f>
        <v>1</v>
      </c>
      <c r="Q4" s="230">
        <f>(L4*2)+(N4*1)</f>
        <v>2</v>
      </c>
      <c r="R4" s="24" t="s">
        <v>15</v>
      </c>
      <c r="S4" s="25">
        <f>F5+I5</f>
        <v>9</v>
      </c>
      <c r="T4" s="219">
        <v>2</v>
      </c>
      <c r="U4" s="220" t="s">
        <v>25</v>
      </c>
    </row>
    <row r="5" spans="1:29" ht="16.5" customHeight="1" thickBot="1" x14ac:dyDescent="0.2">
      <c r="A5" s="235"/>
      <c r="B5" s="251"/>
      <c r="C5" s="262"/>
      <c r="D5" s="263"/>
      <c r="E5" s="264"/>
      <c r="F5" s="26">
        <f>タイムテーブル!$E$11</f>
        <v>6</v>
      </c>
      <c r="G5" s="27" t="s">
        <v>6</v>
      </c>
      <c r="H5" s="28">
        <f>タイムテーブル!$G$11</f>
        <v>2</v>
      </c>
      <c r="I5" s="26">
        <f>タイムテーブル!$P$19</f>
        <v>3</v>
      </c>
      <c r="J5" s="27" t="s">
        <v>6</v>
      </c>
      <c r="K5" s="28">
        <f>タイムテーブル!$N$19</f>
        <v>5</v>
      </c>
      <c r="L5" s="239"/>
      <c r="M5" s="227"/>
      <c r="N5" s="225"/>
      <c r="O5" s="227"/>
      <c r="P5" s="229"/>
      <c r="Q5" s="230"/>
      <c r="R5" s="29" t="s">
        <v>16</v>
      </c>
      <c r="S5" s="30">
        <f>H5+K5</f>
        <v>7</v>
      </c>
      <c r="T5" s="219"/>
      <c r="U5" s="220"/>
    </row>
    <row r="6" spans="1:29" ht="16.5" customHeight="1" thickBot="1" x14ac:dyDescent="0.2">
      <c r="A6" s="234">
        <v>29</v>
      </c>
      <c r="B6" s="252" t="s">
        <v>174</v>
      </c>
      <c r="C6" s="256" t="str">
        <f>IF(C7+E7&gt;0,IF(C7&gt;E7,"○",IF(C7&lt;E7,"×","△")),"")</f>
        <v>×</v>
      </c>
      <c r="D6" s="257"/>
      <c r="E6" s="258"/>
      <c r="F6" s="259"/>
      <c r="G6" s="260"/>
      <c r="H6" s="261"/>
      <c r="I6" s="256" t="str">
        <f>IF(I7+K7&gt;0,IF(I7&gt;K7,"○",IF(I7&lt;K7,"×","△")),"")</f>
        <v>×</v>
      </c>
      <c r="J6" s="257"/>
      <c r="K6" s="258"/>
      <c r="L6" s="238">
        <f>IF(C7&gt;E7,1,0)+IF(I7&gt;K7,1,0)</f>
        <v>0</v>
      </c>
      <c r="M6" s="226" t="s">
        <v>183</v>
      </c>
      <c r="N6" s="224">
        <f>IF(C7+E7&gt;0,IF(C7=E7,1,0),0)+IF(I7+K7&gt;0,IF(I7=K7,1,0),0)</f>
        <v>0</v>
      </c>
      <c r="O6" s="226" t="s">
        <v>183</v>
      </c>
      <c r="P6" s="228">
        <f>IF(C7&lt;E7,1,0)+IF(I7&lt;K7,1,0)</f>
        <v>2</v>
      </c>
      <c r="Q6" s="230">
        <f>(L6*2)+(N6*1)</f>
        <v>0</v>
      </c>
      <c r="R6" s="24" t="s">
        <v>250</v>
      </c>
      <c r="S6" s="25">
        <f>C7+I7</f>
        <v>5</v>
      </c>
      <c r="T6" s="219">
        <v>3</v>
      </c>
      <c r="U6" s="52"/>
    </row>
    <row r="7" spans="1:29" ht="16.5" customHeight="1" thickBot="1" x14ac:dyDescent="0.2">
      <c r="A7" s="235"/>
      <c r="B7" s="237"/>
      <c r="C7" s="26">
        <f>タイムテーブル!$G$11</f>
        <v>2</v>
      </c>
      <c r="D7" s="27" t="s">
        <v>6</v>
      </c>
      <c r="E7" s="28">
        <f>タイムテーブル!$E$11</f>
        <v>6</v>
      </c>
      <c r="F7" s="262"/>
      <c r="G7" s="263"/>
      <c r="H7" s="264"/>
      <c r="I7" s="26">
        <f>タイムテーブル!$N$27</f>
        <v>3</v>
      </c>
      <c r="J7" s="27" t="s">
        <v>6</v>
      </c>
      <c r="K7" s="28">
        <f>タイムテーブル!$P$27</f>
        <v>6</v>
      </c>
      <c r="L7" s="239"/>
      <c r="M7" s="227"/>
      <c r="N7" s="225"/>
      <c r="O7" s="227"/>
      <c r="P7" s="229"/>
      <c r="Q7" s="230"/>
      <c r="R7" s="29" t="s">
        <v>251</v>
      </c>
      <c r="S7" s="30">
        <f>E7+K7</f>
        <v>12</v>
      </c>
      <c r="T7" s="219"/>
      <c r="U7" s="52"/>
    </row>
    <row r="8" spans="1:29" ht="16.5" customHeight="1" thickBot="1" x14ac:dyDescent="0.2">
      <c r="A8" s="234">
        <v>30</v>
      </c>
      <c r="B8" s="254" t="s">
        <v>104</v>
      </c>
      <c r="C8" s="256" t="str">
        <f t="shared" ref="C8" si="0">IF(C9+E9&gt;0,IF(C9&gt;E9,"○",IF(C9&lt;E9,"×","△")),"")</f>
        <v>○</v>
      </c>
      <c r="D8" s="257"/>
      <c r="E8" s="258"/>
      <c r="F8" s="256" t="str">
        <f t="shared" ref="F8" si="1">IF(F9+H9&gt;0,IF(F9&gt;H9,"○",IF(F9&lt;H9,"×","△")),"")</f>
        <v>○</v>
      </c>
      <c r="G8" s="257"/>
      <c r="H8" s="258"/>
      <c r="I8" s="259"/>
      <c r="J8" s="260"/>
      <c r="K8" s="261"/>
      <c r="L8" s="238">
        <f>IF(C9&gt;E9,1,0)+IF(F9&gt;H9,1,0)</f>
        <v>2</v>
      </c>
      <c r="M8" s="226" t="s">
        <v>183</v>
      </c>
      <c r="N8" s="224">
        <f>IF(C9+E9&gt;0,IF(C9=E9,1,0),0)+IF(I9+K9&gt;0,IF(I9=K9,1,0),0)</f>
        <v>0</v>
      </c>
      <c r="O8" s="226" t="s">
        <v>183</v>
      </c>
      <c r="P8" s="228">
        <f>IF(C9&lt;E9,1,0)+IF(I9&lt;K9,1,0)</f>
        <v>0</v>
      </c>
      <c r="Q8" s="230">
        <f>(L8*2)+(N8*1)</f>
        <v>4</v>
      </c>
      <c r="R8" s="24" t="s">
        <v>250</v>
      </c>
      <c r="S8" s="25">
        <f>C9+I9</f>
        <v>5</v>
      </c>
      <c r="T8" s="219">
        <v>1</v>
      </c>
      <c r="U8" s="232" t="s">
        <v>30</v>
      </c>
    </row>
    <row r="9" spans="1:29" ht="16.5" customHeight="1" thickBot="1" x14ac:dyDescent="0.2">
      <c r="A9" s="235"/>
      <c r="B9" s="255"/>
      <c r="C9" s="26">
        <f>タイムテーブル!$N$19</f>
        <v>5</v>
      </c>
      <c r="D9" s="27" t="s">
        <v>6</v>
      </c>
      <c r="E9" s="28">
        <f>タイムテーブル!$P$19</f>
        <v>3</v>
      </c>
      <c r="F9" s="26">
        <f>タイムテーブル!$P$27</f>
        <v>6</v>
      </c>
      <c r="G9" s="27" t="s">
        <v>6</v>
      </c>
      <c r="H9" s="28">
        <f>タイムテーブル!$N$27</f>
        <v>3</v>
      </c>
      <c r="I9" s="262"/>
      <c r="J9" s="263"/>
      <c r="K9" s="264"/>
      <c r="L9" s="239"/>
      <c r="M9" s="227"/>
      <c r="N9" s="225"/>
      <c r="O9" s="227"/>
      <c r="P9" s="229"/>
      <c r="Q9" s="230"/>
      <c r="R9" s="29" t="s">
        <v>251</v>
      </c>
      <c r="S9" s="30">
        <f>E9+K9</f>
        <v>3</v>
      </c>
      <c r="T9" s="219"/>
      <c r="U9" s="233"/>
    </row>
    <row r="10" spans="1:29" ht="9" customHeight="1" thickBot="1" x14ac:dyDescent="0.2">
      <c r="A10" s="31"/>
      <c r="B10" s="32"/>
      <c r="C10" s="33"/>
      <c r="D10" s="34"/>
      <c r="E10" s="33"/>
      <c r="F10" s="33"/>
      <c r="G10" s="34"/>
      <c r="H10" s="33"/>
      <c r="I10" s="33"/>
      <c r="J10" s="34"/>
      <c r="K10" s="33"/>
      <c r="L10" s="35"/>
      <c r="M10" s="36"/>
      <c r="N10" s="35"/>
      <c r="O10" s="36"/>
      <c r="P10" s="35"/>
      <c r="Q10" s="37"/>
      <c r="R10" s="38"/>
      <c r="S10" s="36"/>
      <c r="T10" s="39"/>
      <c r="U10" s="231" t="s">
        <v>26</v>
      </c>
    </row>
    <row r="11" spans="1:29" ht="30" customHeight="1" thickBot="1" x14ac:dyDescent="0.2">
      <c r="A11" s="240" t="s">
        <v>109</v>
      </c>
      <c r="B11" s="241"/>
      <c r="C11" s="242" t="s">
        <v>223</v>
      </c>
      <c r="D11" s="222"/>
      <c r="E11" s="223"/>
      <c r="F11" s="242" t="s">
        <v>224</v>
      </c>
      <c r="G11" s="222"/>
      <c r="H11" s="223"/>
      <c r="I11" s="242" t="s">
        <v>225</v>
      </c>
      <c r="J11" s="222"/>
      <c r="K11" s="223"/>
      <c r="L11" s="243" t="s">
        <v>11</v>
      </c>
      <c r="M11" s="244"/>
      <c r="N11" s="244"/>
      <c r="O11" s="244"/>
      <c r="P11" s="245"/>
      <c r="Q11" s="23" t="s">
        <v>12</v>
      </c>
      <c r="R11" s="246" t="s">
        <v>13</v>
      </c>
      <c r="S11" s="247"/>
      <c r="T11" s="23" t="s">
        <v>14</v>
      </c>
      <c r="U11" s="231"/>
    </row>
    <row r="12" spans="1:29" ht="16.5" customHeight="1" thickBot="1" x14ac:dyDescent="0.2">
      <c r="A12" s="234">
        <v>31</v>
      </c>
      <c r="B12" s="250" t="s">
        <v>252</v>
      </c>
      <c r="C12" s="259"/>
      <c r="D12" s="260"/>
      <c r="E12" s="261"/>
      <c r="F12" s="256" t="str">
        <f>IF(F13+H13&gt;0,IF(F13&gt;H13,"○",IF(F13&lt;H13,"×","△")),"")</f>
        <v>×</v>
      </c>
      <c r="G12" s="257"/>
      <c r="H12" s="258"/>
      <c r="I12" s="256" t="str">
        <f>IF(I13+K13&gt;0,IF(I13&gt;K13,"○",IF(I13&lt;K13,"×","△")),"")</f>
        <v>×</v>
      </c>
      <c r="J12" s="257"/>
      <c r="K12" s="258"/>
      <c r="L12" s="238">
        <f>IF(F13&gt;H13,1,0)+IF(I13&gt;K13,1,0)</f>
        <v>0</v>
      </c>
      <c r="M12" s="226" t="s">
        <v>183</v>
      </c>
      <c r="N12" s="224">
        <f>IF(F13+H13&gt;0,IF(F13=H13,1,0),0)+IF(I13+K13&gt;0,IF(I13=K13,1,0),0)</f>
        <v>0</v>
      </c>
      <c r="O12" s="226" t="s">
        <v>183</v>
      </c>
      <c r="P12" s="228">
        <f>IF(F13&lt;H13,1,0)+IF(I13&lt;K13,1,0)</f>
        <v>2</v>
      </c>
      <c r="Q12" s="230">
        <f>(L12*2)+(N12*1)</f>
        <v>0</v>
      </c>
      <c r="R12" s="24" t="s">
        <v>15</v>
      </c>
      <c r="S12" s="25">
        <f>F13+I13</f>
        <v>8</v>
      </c>
      <c r="T12" s="219">
        <v>3</v>
      </c>
      <c r="U12" s="231"/>
    </row>
    <row r="13" spans="1:29" ht="16.5" customHeight="1" thickBot="1" x14ac:dyDescent="0.2">
      <c r="A13" s="235"/>
      <c r="B13" s="251"/>
      <c r="C13" s="262"/>
      <c r="D13" s="263"/>
      <c r="E13" s="264"/>
      <c r="F13" s="26">
        <f>タイムテーブル!$N$10</f>
        <v>3</v>
      </c>
      <c r="G13" s="27" t="s">
        <v>6</v>
      </c>
      <c r="H13" s="28">
        <f>タイムテーブル!$P$10</f>
        <v>5</v>
      </c>
      <c r="I13" s="26">
        <f>タイムテーブル!$G$20</f>
        <v>5</v>
      </c>
      <c r="J13" s="27" t="s">
        <v>6</v>
      </c>
      <c r="K13" s="28">
        <f>タイムテーブル!$E$20</f>
        <v>6</v>
      </c>
      <c r="L13" s="239"/>
      <c r="M13" s="227"/>
      <c r="N13" s="225"/>
      <c r="O13" s="227"/>
      <c r="P13" s="229"/>
      <c r="Q13" s="230"/>
      <c r="R13" s="29" t="s">
        <v>16</v>
      </c>
      <c r="S13" s="30">
        <f>H13+K13</f>
        <v>11</v>
      </c>
      <c r="T13" s="219"/>
      <c r="U13" s="231"/>
    </row>
    <row r="14" spans="1:29" ht="16.5" customHeight="1" thickBot="1" x14ac:dyDescent="0.2">
      <c r="A14" s="234">
        <v>32</v>
      </c>
      <c r="B14" s="252" t="s">
        <v>105</v>
      </c>
      <c r="C14" s="256" t="str">
        <f>IF(C15+E15&gt;0,IF(C15&gt;E15,"○",IF(C15&lt;E15,"×","△")),"")</f>
        <v>○</v>
      </c>
      <c r="D14" s="257"/>
      <c r="E14" s="258"/>
      <c r="F14" s="259"/>
      <c r="G14" s="260"/>
      <c r="H14" s="261"/>
      <c r="I14" s="256" t="str">
        <f>IF(I15+K15&gt;0,IF(I15&gt;K15,"○",IF(I15&lt;K15,"×","△")),"")</f>
        <v>×</v>
      </c>
      <c r="J14" s="257"/>
      <c r="K14" s="258"/>
      <c r="L14" s="238">
        <f>IF(C15&gt;E15,1,0)+IF(I15&gt;K15,1,0)</f>
        <v>1</v>
      </c>
      <c r="M14" s="226" t="s">
        <v>183</v>
      </c>
      <c r="N14" s="224">
        <f>IF(C15+E15&gt;0,IF(C15=E15,1,0),0)+IF(I15+K15&gt;0,IF(I15=K15,1,0),0)</f>
        <v>0</v>
      </c>
      <c r="O14" s="226" t="s">
        <v>183</v>
      </c>
      <c r="P14" s="228">
        <f>IF(C15&lt;E15,1,0)+IF(I15&lt;K15,1,0)</f>
        <v>1</v>
      </c>
      <c r="Q14" s="230">
        <f>(L14*2)+(N14*1)</f>
        <v>2</v>
      </c>
      <c r="R14" s="24" t="s">
        <v>15</v>
      </c>
      <c r="S14" s="25">
        <f>C15+I15</f>
        <v>7</v>
      </c>
      <c r="T14" s="219">
        <v>2</v>
      </c>
      <c r="U14" s="231"/>
    </row>
    <row r="15" spans="1:29" ht="16.5" customHeight="1" thickBot="1" x14ac:dyDescent="0.2">
      <c r="A15" s="235"/>
      <c r="B15" s="237"/>
      <c r="C15" s="26">
        <f>タイムテーブル!$P$10</f>
        <v>5</v>
      </c>
      <c r="D15" s="27" t="s">
        <v>6</v>
      </c>
      <c r="E15" s="28">
        <f>タイムテーブル!$N$10</f>
        <v>3</v>
      </c>
      <c r="F15" s="262"/>
      <c r="G15" s="263"/>
      <c r="H15" s="264"/>
      <c r="I15" s="26">
        <f>タイムテーブル!$E$27</f>
        <v>2</v>
      </c>
      <c r="J15" s="27" t="s">
        <v>6</v>
      </c>
      <c r="K15" s="28">
        <f>タイムテーブル!$G$27</f>
        <v>4</v>
      </c>
      <c r="L15" s="239"/>
      <c r="M15" s="227"/>
      <c r="N15" s="225"/>
      <c r="O15" s="227"/>
      <c r="P15" s="229"/>
      <c r="Q15" s="230"/>
      <c r="R15" s="29" t="s">
        <v>16</v>
      </c>
      <c r="S15" s="30">
        <f>E15+K15</f>
        <v>7</v>
      </c>
      <c r="T15" s="219"/>
      <c r="U15" s="231"/>
    </row>
    <row r="16" spans="1:29" ht="16.5" customHeight="1" thickBot="1" x14ac:dyDescent="0.2">
      <c r="A16" s="234">
        <v>33</v>
      </c>
      <c r="B16" s="254" t="s">
        <v>106</v>
      </c>
      <c r="C16" s="256" t="str">
        <f>IF(C17+E17&gt;0,IF(C17&gt;E17,"○",IF(C17&lt;E17,"×","△")),"")</f>
        <v>○</v>
      </c>
      <c r="D16" s="257"/>
      <c r="E16" s="258"/>
      <c r="F16" s="256" t="str">
        <f>IF(F17+H17&gt;0,IF(F17&gt;H17,"○",IF(F17&lt;H17,"×","△")),"")</f>
        <v>○</v>
      </c>
      <c r="G16" s="257"/>
      <c r="H16" s="258"/>
      <c r="I16" s="259"/>
      <c r="J16" s="260"/>
      <c r="K16" s="261"/>
      <c r="L16" s="238">
        <f>IF(C17&gt;E17,1,0)+IF(F17&gt;H17,1,0)</f>
        <v>2</v>
      </c>
      <c r="M16" s="226" t="s">
        <v>183</v>
      </c>
      <c r="N16" s="224">
        <f>IF(C17+E17&gt;0,IF(C17=E17,1,0),0)+IF(I17+K17&gt;0,IF(I17=K17,1,0),0)</f>
        <v>0</v>
      </c>
      <c r="O16" s="226" t="s">
        <v>183</v>
      </c>
      <c r="P16" s="228">
        <f>IF(C17&lt;E17,1,0)+IF(I17&lt;K17,1,0)</f>
        <v>0</v>
      </c>
      <c r="Q16" s="230">
        <f>(L16*2)+(N16*1)</f>
        <v>4</v>
      </c>
      <c r="R16" s="24" t="s">
        <v>15</v>
      </c>
      <c r="S16" s="25">
        <f>C17+I17</f>
        <v>6</v>
      </c>
      <c r="T16" s="219">
        <v>1</v>
      </c>
      <c r="U16" s="231"/>
    </row>
    <row r="17" spans="1:21" ht="16.5" customHeight="1" thickBot="1" x14ac:dyDescent="0.2">
      <c r="A17" s="235"/>
      <c r="B17" s="255"/>
      <c r="C17" s="26">
        <f>タイムテーブル!$E$20</f>
        <v>6</v>
      </c>
      <c r="D17" s="27" t="s">
        <v>6</v>
      </c>
      <c r="E17" s="28">
        <f>タイムテーブル!$G$20</f>
        <v>5</v>
      </c>
      <c r="F17" s="26">
        <f>タイムテーブル!$G$27</f>
        <v>4</v>
      </c>
      <c r="G17" s="27" t="s">
        <v>6</v>
      </c>
      <c r="H17" s="28">
        <f>タイムテーブル!$E$27</f>
        <v>2</v>
      </c>
      <c r="I17" s="262"/>
      <c r="J17" s="263"/>
      <c r="K17" s="264"/>
      <c r="L17" s="239"/>
      <c r="M17" s="227"/>
      <c r="N17" s="225"/>
      <c r="O17" s="227"/>
      <c r="P17" s="229"/>
      <c r="Q17" s="230"/>
      <c r="R17" s="29" t="s">
        <v>16</v>
      </c>
      <c r="S17" s="30">
        <f>E17+K17</f>
        <v>5</v>
      </c>
      <c r="T17" s="219"/>
      <c r="U17" s="231"/>
    </row>
    <row r="18" spans="1:21" ht="9" customHeight="1" thickBot="1" x14ac:dyDescent="0.2">
      <c r="A18" s="31"/>
      <c r="B18" s="32"/>
      <c r="C18" s="33"/>
      <c r="D18" s="34"/>
      <c r="E18" s="33"/>
      <c r="F18" s="33"/>
      <c r="G18" s="34"/>
      <c r="H18" s="33"/>
      <c r="I18" s="33"/>
      <c r="J18" s="34"/>
      <c r="K18" s="33"/>
      <c r="L18" s="35"/>
      <c r="M18" s="36"/>
      <c r="N18" s="35"/>
      <c r="O18" s="36"/>
      <c r="P18" s="35"/>
      <c r="Q18" s="37"/>
      <c r="R18" s="38"/>
      <c r="S18" s="36"/>
      <c r="T18" s="39"/>
      <c r="U18" s="231"/>
    </row>
    <row r="19" spans="1:21" ht="30" customHeight="1" thickBot="1" x14ac:dyDescent="0.2">
      <c r="A19" s="240" t="s">
        <v>72</v>
      </c>
      <c r="B19" s="241"/>
      <c r="C19" s="242" t="s">
        <v>226</v>
      </c>
      <c r="D19" s="222"/>
      <c r="E19" s="223"/>
      <c r="F19" s="242" t="s">
        <v>227</v>
      </c>
      <c r="G19" s="222"/>
      <c r="H19" s="223"/>
      <c r="I19" s="242" t="s">
        <v>228</v>
      </c>
      <c r="J19" s="222"/>
      <c r="K19" s="223"/>
      <c r="L19" s="243" t="s">
        <v>11</v>
      </c>
      <c r="M19" s="244"/>
      <c r="N19" s="244"/>
      <c r="O19" s="244"/>
      <c r="P19" s="245"/>
      <c r="Q19" s="23" t="s">
        <v>12</v>
      </c>
      <c r="R19" s="246" t="s">
        <v>13</v>
      </c>
      <c r="S19" s="247"/>
      <c r="T19" s="23" t="s">
        <v>14</v>
      </c>
      <c r="U19" s="231"/>
    </row>
    <row r="20" spans="1:21" ht="16.5" customHeight="1" thickBot="1" x14ac:dyDescent="0.2">
      <c r="A20" s="234">
        <v>34</v>
      </c>
      <c r="B20" s="250" t="s">
        <v>253</v>
      </c>
      <c r="C20" s="259"/>
      <c r="D20" s="260"/>
      <c r="E20" s="261"/>
      <c r="F20" s="256" t="str">
        <f>IF(F21+H21&gt;0,IF(F21&gt;H21,"○",IF(F21&lt;H21,"×","△")),"")</f>
        <v>×</v>
      </c>
      <c r="G20" s="257"/>
      <c r="H20" s="258"/>
      <c r="I20" s="256" t="str">
        <f>IF(I21+K21&gt;0,IF(I21&gt;K21,"○",IF(I21&lt;K21,"×","△")),"")</f>
        <v>×</v>
      </c>
      <c r="J20" s="257"/>
      <c r="K20" s="258"/>
      <c r="L20" s="238">
        <f>IF(F21&gt;H21,1,0)+IF(I21&gt;K21,1,0)</f>
        <v>0</v>
      </c>
      <c r="M20" s="226" t="s">
        <v>183</v>
      </c>
      <c r="N20" s="224">
        <f>IF(F21+H21&gt;0,IF(F21=H21,1,0),0)+IF(I21+K21&gt;0,IF(I21=K21,1,0),0)</f>
        <v>0</v>
      </c>
      <c r="O20" s="226" t="s">
        <v>183</v>
      </c>
      <c r="P20" s="228">
        <f>IF(F21&lt;H21,1,0)+IF(I21&lt;K21,1,0)</f>
        <v>2</v>
      </c>
      <c r="Q20" s="230">
        <f>(L20*2)+(N20*1)</f>
        <v>0</v>
      </c>
      <c r="R20" s="24" t="s">
        <v>15</v>
      </c>
      <c r="S20" s="25">
        <f>F21+I21</f>
        <v>0</v>
      </c>
      <c r="T20" s="219">
        <v>3</v>
      </c>
      <c r="U20" s="231"/>
    </row>
    <row r="21" spans="1:21" ht="16.5" customHeight="1" thickBot="1" x14ac:dyDescent="0.2">
      <c r="A21" s="235"/>
      <c r="B21" s="251"/>
      <c r="C21" s="262"/>
      <c r="D21" s="263"/>
      <c r="E21" s="264"/>
      <c r="F21" s="26">
        <f>タイムテーブル!$N$11</f>
        <v>0</v>
      </c>
      <c r="G21" s="27" t="s">
        <v>6</v>
      </c>
      <c r="H21" s="28">
        <f>タイムテーブル!$P$11</f>
        <v>7</v>
      </c>
      <c r="I21" s="26">
        <f>タイムテーブル!$P$20</f>
        <v>0</v>
      </c>
      <c r="J21" s="27" t="s">
        <v>6</v>
      </c>
      <c r="K21" s="28">
        <f>タイムテーブル!$N$20</f>
        <v>7</v>
      </c>
      <c r="L21" s="239"/>
      <c r="M21" s="227"/>
      <c r="N21" s="225"/>
      <c r="O21" s="227"/>
      <c r="P21" s="229"/>
      <c r="Q21" s="230"/>
      <c r="R21" s="29" t="s">
        <v>16</v>
      </c>
      <c r="S21" s="30">
        <f>H21+K21</f>
        <v>14</v>
      </c>
      <c r="T21" s="219"/>
      <c r="U21" s="231"/>
    </row>
    <row r="22" spans="1:21" ht="16.5" customHeight="1" thickBot="1" x14ac:dyDescent="0.2">
      <c r="A22" s="234">
        <v>35</v>
      </c>
      <c r="B22" s="252" t="s">
        <v>107</v>
      </c>
      <c r="C22" s="256" t="str">
        <f>IF(C23+E23&gt;0,IF(C23&gt;E23,"○",IF(C23&lt;E23,"×","△")),"")</f>
        <v>○</v>
      </c>
      <c r="D22" s="257"/>
      <c r="E22" s="258"/>
      <c r="F22" s="259"/>
      <c r="G22" s="260"/>
      <c r="H22" s="261"/>
      <c r="I22" s="256" t="str">
        <f>IF(I23+K23&gt;0,IF(I23&gt;K23,"○",IF(I23&lt;K23,"×","△")),"")</f>
        <v>×</v>
      </c>
      <c r="J22" s="257"/>
      <c r="K22" s="258"/>
      <c r="L22" s="238">
        <f>IF(C23&gt;E23,1,0)+IF(I23&gt;K23,1,0)</f>
        <v>1</v>
      </c>
      <c r="M22" s="226" t="s">
        <v>183</v>
      </c>
      <c r="N22" s="224">
        <f>IF(C23+E23&gt;0,IF(C23=E23,1,0),0)+IF(I23+K23&gt;0,IF(I23=K23,1,0),0)</f>
        <v>0</v>
      </c>
      <c r="O22" s="226" t="s">
        <v>183</v>
      </c>
      <c r="P22" s="228">
        <f>IF(C23&lt;E23,1,0)+IF(I23&lt;K23,1,0)</f>
        <v>1</v>
      </c>
      <c r="Q22" s="230">
        <f>(L22*2)+(N22*1)</f>
        <v>2</v>
      </c>
      <c r="R22" s="24" t="s">
        <v>15</v>
      </c>
      <c r="S22" s="25">
        <f>C23+I23</f>
        <v>11</v>
      </c>
      <c r="T22" s="219">
        <v>2</v>
      </c>
      <c r="U22" s="231"/>
    </row>
    <row r="23" spans="1:21" ht="16.5" customHeight="1" thickBot="1" x14ac:dyDescent="0.2">
      <c r="A23" s="235"/>
      <c r="B23" s="237"/>
      <c r="C23" s="26">
        <f>タイムテーブル!$P$11</f>
        <v>7</v>
      </c>
      <c r="D23" s="27" t="s">
        <v>6</v>
      </c>
      <c r="E23" s="28">
        <f>タイムテーブル!$N$11</f>
        <v>0</v>
      </c>
      <c r="F23" s="262"/>
      <c r="G23" s="263"/>
      <c r="H23" s="264"/>
      <c r="I23" s="26">
        <f>タイムテーブル!$N$28</f>
        <v>4</v>
      </c>
      <c r="J23" s="27" t="s">
        <v>6</v>
      </c>
      <c r="K23" s="28">
        <f>タイムテーブル!$P$28</f>
        <v>5</v>
      </c>
      <c r="L23" s="239"/>
      <c r="M23" s="227"/>
      <c r="N23" s="225"/>
      <c r="O23" s="227"/>
      <c r="P23" s="229"/>
      <c r="Q23" s="230"/>
      <c r="R23" s="29" t="s">
        <v>16</v>
      </c>
      <c r="S23" s="30">
        <f>E23+K23</f>
        <v>5</v>
      </c>
      <c r="T23" s="219"/>
      <c r="U23" s="231"/>
    </row>
    <row r="24" spans="1:21" ht="16.5" customHeight="1" thickBot="1" x14ac:dyDescent="0.2">
      <c r="A24" s="234">
        <v>36</v>
      </c>
      <c r="B24" s="254" t="s">
        <v>57</v>
      </c>
      <c r="C24" s="256" t="str">
        <f>IF(C25+E25&gt;0,IF(C25&gt;E25,"○",IF(C25&lt;E25,"×","△")),"")</f>
        <v>○</v>
      </c>
      <c r="D24" s="257"/>
      <c r="E24" s="258"/>
      <c r="F24" s="256" t="str">
        <f>IF(F25+H25&gt;0,IF(F25&gt;H25,"○",IF(F25&lt;H25,"×","△")),"")</f>
        <v>○</v>
      </c>
      <c r="G24" s="257"/>
      <c r="H24" s="258"/>
      <c r="I24" s="259"/>
      <c r="J24" s="260"/>
      <c r="K24" s="261"/>
      <c r="L24" s="238">
        <f>IF(C25&gt;E25,1,0)+IF(F25&gt;H25,1,0)</f>
        <v>2</v>
      </c>
      <c r="M24" s="226" t="s">
        <v>183</v>
      </c>
      <c r="N24" s="224">
        <f>IF(C25+E25&gt;0,IF(C25=E25,1,0),0)+IF(I25+K25&gt;0,IF(I25=K25,1,0),0)</f>
        <v>0</v>
      </c>
      <c r="O24" s="226" t="s">
        <v>183</v>
      </c>
      <c r="P24" s="228">
        <f>IF(C25&lt;E25,1,0)+IF(I25&lt;K25,1,0)</f>
        <v>0</v>
      </c>
      <c r="Q24" s="230">
        <f>(L24*2)+(N24*1)</f>
        <v>4</v>
      </c>
      <c r="R24" s="24" t="s">
        <v>15</v>
      </c>
      <c r="S24" s="25">
        <f>C25+I25</f>
        <v>7</v>
      </c>
      <c r="T24" s="219">
        <v>1</v>
      </c>
      <c r="U24" s="231"/>
    </row>
    <row r="25" spans="1:21" ht="16.5" customHeight="1" thickBot="1" x14ac:dyDescent="0.2">
      <c r="A25" s="235"/>
      <c r="B25" s="255"/>
      <c r="C25" s="26">
        <f>タイムテーブル!$N$20</f>
        <v>7</v>
      </c>
      <c r="D25" s="27" t="s">
        <v>6</v>
      </c>
      <c r="E25" s="28">
        <f>タイムテーブル!$P$20</f>
        <v>0</v>
      </c>
      <c r="F25" s="26">
        <f>タイムテーブル!$P$28</f>
        <v>5</v>
      </c>
      <c r="G25" s="27" t="s">
        <v>6</v>
      </c>
      <c r="H25" s="28">
        <f>タイムテーブル!$N$28</f>
        <v>4</v>
      </c>
      <c r="I25" s="262"/>
      <c r="J25" s="263"/>
      <c r="K25" s="264"/>
      <c r="L25" s="239"/>
      <c r="M25" s="227"/>
      <c r="N25" s="225"/>
      <c r="O25" s="227"/>
      <c r="P25" s="229"/>
      <c r="Q25" s="230"/>
      <c r="R25" s="29" t="s">
        <v>16</v>
      </c>
      <c r="S25" s="30">
        <f>E25+K25</f>
        <v>0</v>
      </c>
      <c r="T25" s="219"/>
      <c r="U25" s="231"/>
    </row>
  </sheetData>
  <mergeCells count="130">
    <mergeCell ref="U4:U5"/>
    <mergeCell ref="N4:N5"/>
    <mergeCell ref="O4:O5"/>
    <mergeCell ref="P4:P5"/>
    <mergeCell ref="Q4:Q5"/>
    <mergeCell ref="L4:L5"/>
    <mergeCell ref="M4:M5"/>
    <mergeCell ref="A4:A5"/>
    <mergeCell ref="B4:B5"/>
    <mergeCell ref="C4:E5"/>
    <mergeCell ref="F4:H4"/>
    <mergeCell ref="I4:K4"/>
    <mergeCell ref="A1:T1"/>
    <mergeCell ref="A3:B3"/>
    <mergeCell ref="C3:E3"/>
    <mergeCell ref="F3:H3"/>
    <mergeCell ref="I3:K3"/>
    <mergeCell ref="L3:P3"/>
    <mergeCell ref="R3:S3"/>
    <mergeCell ref="T4:T5"/>
    <mergeCell ref="N6:N7"/>
    <mergeCell ref="O6:O7"/>
    <mergeCell ref="P6:P7"/>
    <mergeCell ref="Q6:Q7"/>
    <mergeCell ref="T6:T7"/>
    <mergeCell ref="L6:L7"/>
    <mergeCell ref="M6:M7"/>
    <mergeCell ref="A8:A9"/>
    <mergeCell ref="B8:B9"/>
    <mergeCell ref="C8:E8"/>
    <mergeCell ref="F8:H8"/>
    <mergeCell ref="I8:K9"/>
    <mergeCell ref="A6:A7"/>
    <mergeCell ref="B6:B7"/>
    <mergeCell ref="C6:E6"/>
    <mergeCell ref="F6:H7"/>
    <mergeCell ref="I6:K6"/>
    <mergeCell ref="U10:U25"/>
    <mergeCell ref="Q8:Q9"/>
    <mergeCell ref="T8:T9"/>
    <mergeCell ref="U8:U9"/>
    <mergeCell ref="L8:L9"/>
    <mergeCell ref="M8:M9"/>
    <mergeCell ref="N8:N9"/>
    <mergeCell ref="O8:O9"/>
    <mergeCell ref="P8:P9"/>
    <mergeCell ref="T12:T13"/>
    <mergeCell ref="T16:T17"/>
    <mergeCell ref="N24:N25"/>
    <mergeCell ref="O24:O25"/>
    <mergeCell ref="P24:P25"/>
    <mergeCell ref="Q24:Q25"/>
    <mergeCell ref="N22:N23"/>
    <mergeCell ref="O22:O23"/>
    <mergeCell ref="P22:P23"/>
    <mergeCell ref="Q22:Q23"/>
    <mergeCell ref="T22:T23"/>
    <mergeCell ref="M14:M15"/>
    <mergeCell ref="N14:N15"/>
    <mergeCell ref="O14:O15"/>
    <mergeCell ref="P14:P15"/>
    <mergeCell ref="A11:B11"/>
    <mergeCell ref="C11:E11"/>
    <mergeCell ref="F11:H11"/>
    <mergeCell ref="I11:K11"/>
    <mergeCell ref="L11:P11"/>
    <mergeCell ref="R11:S11"/>
    <mergeCell ref="M20:M21"/>
    <mergeCell ref="N20:N21"/>
    <mergeCell ref="O20:O21"/>
    <mergeCell ref="M12:M13"/>
    <mergeCell ref="N12:N13"/>
    <mergeCell ref="O12:O13"/>
    <mergeCell ref="P12:P13"/>
    <mergeCell ref="Q12:Q13"/>
    <mergeCell ref="A12:A13"/>
    <mergeCell ref="B12:B13"/>
    <mergeCell ref="C12:E13"/>
    <mergeCell ref="F12:H12"/>
    <mergeCell ref="I12:K12"/>
    <mergeCell ref="L12:L13"/>
    <mergeCell ref="A16:A17"/>
    <mergeCell ref="B16:B17"/>
    <mergeCell ref="C16:E16"/>
    <mergeCell ref="F16:H16"/>
    <mergeCell ref="Q14:Q15"/>
    <mergeCell ref="T14:T15"/>
    <mergeCell ref="A14:A15"/>
    <mergeCell ref="B14:B15"/>
    <mergeCell ref="C14:E14"/>
    <mergeCell ref="F14:H15"/>
    <mergeCell ref="I14:K14"/>
    <mergeCell ref="L14:L15"/>
    <mergeCell ref="A19:B19"/>
    <mergeCell ref="C19:E19"/>
    <mergeCell ref="F19:H19"/>
    <mergeCell ref="I19:K19"/>
    <mergeCell ref="L19:P19"/>
    <mergeCell ref="R19:S19"/>
    <mergeCell ref="M16:M17"/>
    <mergeCell ref="N16:N17"/>
    <mergeCell ref="O16:O17"/>
    <mergeCell ref="P16:P17"/>
    <mergeCell ref="Q16:Q17"/>
    <mergeCell ref="I16:K17"/>
    <mergeCell ref="L16:L17"/>
    <mergeCell ref="A24:A25"/>
    <mergeCell ref="B24:B25"/>
    <mergeCell ref="C24:E24"/>
    <mergeCell ref="F24:H24"/>
    <mergeCell ref="I24:K25"/>
    <mergeCell ref="P20:P21"/>
    <mergeCell ref="Q20:Q21"/>
    <mergeCell ref="T20:T21"/>
    <mergeCell ref="A22:A23"/>
    <mergeCell ref="B22:B23"/>
    <mergeCell ref="C22:E22"/>
    <mergeCell ref="F22:H23"/>
    <mergeCell ref="I22:K22"/>
    <mergeCell ref="L22:L23"/>
    <mergeCell ref="M22:M23"/>
    <mergeCell ref="A20:A21"/>
    <mergeCell ref="B20:B21"/>
    <mergeCell ref="C20:E21"/>
    <mergeCell ref="F20:H20"/>
    <mergeCell ref="I20:K20"/>
    <mergeCell ref="L20:L21"/>
    <mergeCell ref="T24:T25"/>
    <mergeCell ref="L24:L25"/>
    <mergeCell ref="M24:M25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41"/>
  <sheetViews>
    <sheetView zoomScale="85" zoomScaleNormal="85" workbookViewId="0">
      <selection sqref="A1:BK1"/>
    </sheetView>
  </sheetViews>
  <sheetFormatPr defaultRowHeight="15.75" x14ac:dyDescent="0.15"/>
  <cols>
    <col min="1" max="108" width="2.625" style="1" customWidth="1"/>
    <col min="109" max="16384" width="9" style="1"/>
  </cols>
  <sheetData>
    <row r="1" spans="1:64" ht="31.5" customHeight="1" x14ac:dyDescent="0.15">
      <c r="A1" s="269" t="s">
        <v>246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</row>
    <row r="3" spans="1:64" ht="15.75" customHeight="1" thickBot="1" x14ac:dyDescent="0.2">
      <c r="B3" s="271" t="s">
        <v>58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AN3" s="102"/>
      <c r="AO3" s="102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</row>
    <row r="4" spans="1:64" ht="15.75" customHeight="1" thickTop="1" x14ac:dyDescent="0.15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S4" s="272" t="s">
        <v>196</v>
      </c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4"/>
      <c r="AM4" s="102"/>
      <c r="AN4" s="102"/>
      <c r="AO4" s="102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</row>
    <row r="5" spans="1:64" ht="20.25" customHeight="1" thickBot="1" x14ac:dyDescent="0.2">
      <c r="B5" s="126"/>
      <c r="C5" s="126"/>
      <c r="D5" s="126"/>
      <c r="E5" s="127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7"/>
      <c r="S5" s="275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7"/>
      <c r="AM5" s="7"/>
      <c r="AN5" s="7"/>
      <c r="AO5" s="7"/>
      <c r="AP5" s="126"/>
      <c r="AQ5" s="126"/>
      <c r="AR5" s="126"/>
      <c r="AS5" s="127"/>
      <c r="AT5" s="103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7"/>
      <c r="BL5" s="7"/>
    </row>
    <row r="6" spans="1:64" s="132" customFormat="1" ht="20.25" customHeight="1" thickTop="1" thickBot="1" x14ac:dyDescent="0.2">
      <c r="M6" s="133"/>
      <c r="N6" s="133"/>
      <c r="O6" s="133"/>
      <c r="P6" s="133"/>
      <c r="Q6" s="133"/>
      <c r="R6" s="134"/>
      <c r="S6" s="134"/>
      <c r="T6" s="134"/>
      <c r="U6" s="134"/>
      <c r="V6" s="135"/>
      <c r="W6" s="135"/>
      <c r="X6" s="135"/>
      <c r="Y6" s="133"/>
      <c r="Z6" s="133"/>
      <c r="AA6" s="133"/>
      <c r="AB6" s="133"/>
      <c r="AC6" s="136"/>
      <c r="AD6" s="137"/>
      <c r="AE6" s="137"/>
      <c r="AF6" s="137"/>
      <c r="AG6" s="137"/>
      <c r="AH6" s="137"/>
      <c r="AI6" s="137"/>
      <c r="AJ6" s="137"/>
      <c r="AK6" s="137"/>
      <c r="AL6" s="138"/>
      <c r="AM6" s="138"/>
      <c r="AN6" s="138"/>
      <c r="AO6" s="138"/>
      <c r="AP6" s="137"/>
      <c r="AQ6" s="137"/>
      <c r="AR6" s="137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</row>
    <row r="7" spans="1:64" s="132" customFormat="1" ht="21" customHeight="1" x14ac:dyDescent="0.15">
      <c r="B7" s="135"/>
      <c r="C7" s="135"/>
      <c r="D7" s="135"/>
      <c r="E7" s="133"/>
      <c r="F7" s="133"/>
      <c r="G7" s="133"/>
      <c r="H7" s="133"/>
      <c r="I7" s="133"/>
      <c r="J7" s="133"/>
      <c r="K7" s="133"/>
      <c r="L7" s="157">
        <f>タイムテーブル!$N$48</f>
        <v>7</v>
      </c>
      <c r="M7" s="139"/>
      <c r="N7" s="139"/>
      <c r="O7" s="139"/>
      <c r="P7" s="139"/>
      <c r="Q7" s="139"/>
      <c r="R7" s="140"/>
      <c r="S7" s="140"/>
      <c r="T7" s="140"/>
      <c r="U7" s="140"/>
      <c r="V7" s="139"/>
      <c r="W7" s="139"/>
      <c r="X7" s="139"/>
      <c r="Y7" s="139"/>
      <c r="Z7" s="139"/>
      <c r="AA7" s="139"/>
      <c r="AB7" s="278" t="s">
        <v>189</v>
      </c>
      <c r="AC7" s="279"/>
      <c r="AD7" s="133"/>
      <c r="AE7" s="133"/>
      <c r="AF7" s="133"/>
      <c r="AG7" s="133"/>
      <c r="AH7" s="133"/>
      <c r="AI7" s="133"/>
      <c r="AJ7" s="133"/>
      <c r="AK7" s="141"/>
      <c r="AL7" s="142"/>
      <c r="AM7" s="142"/>
      <c r="AN7" s="142"/>
      <c r="AO7" s="142"/>
      <c r="AP7" s="141"/>
      <c r="AQ7" s="141"/>
      <c r="AR7" s="143"/>
      <c r="AS7" s="133">
        <f>タイムテーブル!$P$48</f>
        <v>8</v>
      </c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4"/>
      <c r="BL7" s="134"/>
    </row>
    <row r="8" spans="1:64" s="132" customFormat="1" ht="16.5" x14ac:dyDescent="0.15">
      <c r="B8" s="135"/>
      <c r="C8" s="135"/>
      <c r="D8" s="135"/>
      <c r="E8" s="133"/>
      <c r="F8" s="133"/>
      <c r="G8" s="133"/>
      <c r="H8" s="133"/>
      <c r="I8" s="133"/>
      <c r="J8" s="133"/>
      <c r="K8" s="133"/>
      <c r="L8" s="157">
        <f>タイムテーブル!$N$49</f>
        <v>7</v>
      </c>
      <c r="M8" s="134"/>
      <c r="AK8" s="134"/>
      <c r="AL8" s="134"/>
      <c r="AM8" s="134"/>
      <c r="AN8" s="134"/>
      <c r="AO8" s="134"/>
      <c r="AP8" s="134"/>
      <c r="AQ8" s="134"/>
      <c r="AR8" s="145"/>
      <c r="AS8" s="133">
        <f>タイムテーブル!$P$49</f>
        <v>8</v>
      </c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4"/>
      <c r="BG8" s="134"/>
      <c r="BH8" s="134"/>
      <c r="BI8" s="134"/>
      <c r="BJ8" s="134"/>
      <c r="BK8" s="134"/>
      <c r="BL8" s="134"/>
    </row>
    <row r="9" spans="1:64" s="132" customFormat="1" ht="19.5" customHeight="1" thickBot="1" x14ac:dyDescent="0.2">
      <c r="F9" s="138"/>
      <c r="G9" s="138"/>
      <c r="H9" s="138"/>
      <c r="I9" s="138"/>
      <c r="J9" s="138"/>
      <c r="K9" s="138"/>
      <c r="L9" s="147" t="str">
        <f>タイムテーブル!$N$50</f>
        <v>-</v>
      </c>
      <c r="M9" s="156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8"/>
      <c r="AL9" s="138"/>
      <c r="AM9" s="138"/>
      <c r="AN9" s="138"/>
      <c r="AO9" s="138"/>
      <c r="AP9" s="138"/>
      <c r="AQ9" s="138"/>
      <c r="AR9" s="147"/>
      <c r="AS9" s="132" t="str">
        <f>タイムテーブル!$P$50</f>
        <v>-</v>
      </c>
      <c r="BI9" s="134"/>
      <c r="BJ9" s="134"/>
      <c r="BK9" s="134"/>
      <c r="BL9" s="134"/>
    </row>
    <row r="10" spans="1:64" s="132" customFormat="1" ht="16.5" x14ac:dyDescent="0.15">
      <c r="C10" s="134"/>
      <c r="D10" s="134"/>
      <c r="E10" s="145">
        <f>タイムテーブル!$E$47</f>
        <v>9</v>
      </c>
      <c r="F10" s="134"/>
      <c r="G10" s="134"/>
      <c r="H10" s="134"/>
      <c r="I10" s="134"/>
      <c r="J10" s="134"/>
      <c r="K10" s="134"/>
      <c r="L10" s="279" t="s">
        <v>188</v>
      </c>
      <c r="M10" s="278"/>
      <c r="N10" s="140"/>
      <c r="O10" s="140"/>
      <c r="P10" s="140"/>
      <c r="Q10" s="140"/>
      <c r="R10" s="140"/>
      <c r="S10" s="140"/>
      <c r="T10" s="159"/>
      <c r="U10" s="132">
        <f>タイムテーブル!$G$47</f>
        <v>8</v>
      </c>
      <c r="AG10" s="134"/>
      <c r="AH10" s="134"/>
      <c r="AI10" s="134"/>
      <c r="AJ10" s="145">
        <f>タイムテーブル!$N$47</f>
        <v>9</v>
      </c>
      <c r="AK10" s="134"/>
      <c r="AL10" s="134"/>
      <c r="AM10" s="134"/>
      <c r="AN10" s="134"/>
      <c r="AO10" s="134"/>
      <c r="AP10" s="134"/>
      <c r="AQ10" s="134"/>
      <c r="AR10" s="279" t="s">
        <v>248</v>
      </c>
      <c r="AS10" s="278"/>
      <c r="AT10" s="140"/>
      <c r="AU10" s="140"/>
      <c r="AV10" s="140"/>
      <c r="AW10" s="140"/>
      <c r="AX10" s="140"/>
      <c r="AY10" s="140"/>
      <c r="AZ10" s="140"/>
      <c r="BA10" s="151">
        <f>タイムテーブル!$P$47</f>
        <v>6</v>
      </c>
      <c r="BB10" s="134"/>
      <c r="BC10" s="134"/>
      <c r="BD10" s="134"/>
      <c r="BI10" s="134"/>
      <c r="BJ10" s="134"/>
      <c r="BK10" s="134"/>
      <c r="BL10" s="134"/>
    </row>
    <row r="11" spans="1:64" s="132" customFormat="1" ht="17.25" thickBot="1" x14ac:dyDescent="0.2">
      <c r="C11" s="138"/>
      <c r="D11" s="138"/>
      <c r="E11" s="147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8"/>
      <c r="R11" s="138"/>
      <c r="S11" s="138"/>
      <c r="T11" s="147"/>
      <c r="AG11" s="138"/>
      <c r="AH11" s="138"/>
      <c r="AI11" s="138"/>
      <c r="AJ11" s="147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52"/>
      <c r="BB11" s="138"/>
      <c r="BC11" s="138"/>
      <c r="BD11" s="138"/>
      <c r="BI11" s="134"/>
      <c r="BJ11" s="134"/>
      <c r="BK11" s="134"/>
      <c r="BL11" s="134"/>
    </row>
    <row r="12" spans="1:64" s="132" customFormat="1" ht="16.5" x14ac:dyDescent="0.15">
      <c r="B12" s="145">
        <f>タイムテーブル!$E$44</f>
        <v>10</v>
      </c>
      <c r="C12" s="134"/>
      <c r="D12" s="134"/>
      <c r="E12" s="279" t="s">
        <v>135</v>
      </c>
      <c r="F12" s="278"/>
      <c r="G12" s="140"/>
      <c r="H12" s="140"/>
      <c r="I12" s="151">
        <f>タイムテーブル!$G$44</f>
        <v>6</v>
      </c>
      <c r="J12" s="134"/>
      <c r="O12" s="134"/>
      <c r="P12" s="145">
        <f>タイムテーブル!$E$45</f>
        <v>9</v>
      </c>
      <c r="Q12" s="134"/>
      <c r="R12" s="134"/>
      <c r="S12" s="134"/>
      <c r="T12" s="279" t="s">
        <v>136</v>
      </c>
      <c r="U12" s="278"/>
      <c r="V12" s="140"/>
      <c r="W12" s="140"/>
      <c r="X12" s="140"/>
      <c r="Y12" s="151">
        <f>タイムテーブル!$G$45</f>
        <v>7</v>
      </c>
      <c r="Z12" s="134"/>
      <c r="AE12" s="134"/>
      <c r="AF12" s="145">
        <f>タイムテーブル!$N$45</f>
        <v>9</v>
      </c>
      <c r="AG12" s="134"/>
      <c r="AH12" s="134"/>
      <c r="AI12" s="134"/>
      <c r="AJ12" s="279" t="s">
        <v>187</v>
      </c>
      <c r="AK12" s="278"/>
      <c r="AL12" s="140"/>
      <c r="AM12" s="140"/>
      <c r="AN12" s="140"/>
      <c r="AO12" s="151">
        <f>タイムテーブル!$P$45</f>
        <v>4</v>
      </c>
      <c r="AP12" s="134"/>
      <c r="AU12" s="134"/>
      <c r="AV12" s="145">
        <f>タイムテーブル!$E$46</f>
        <v>6</v>
      </c>
      <c r="AW12" s="140"/>
      <c r="AX12" s="140"/>
      <c r="AY12" s="140"/>
      <c r="AZ12" s="278" t="s">
        <v>186</v>
      </c>
      <c r="BA12" s="279"/>
      <c r="BB12" s="134"/>
      <c r="BC12" s="134"/>
      <c r="BD12" s="134"/>
      <c r="BE12" s="151">
        <f>タイムテーブル!$G$46</f>
        <v>7</v>
      </c>
      <c r="BF12" s="134"/>
      <c r="BI12" s="134"/>
      <c r="BJ12" s="134"/>
      <c r="BK12" s="134"/>
      <c r="BL12" s="134"/>
    </row>
    <row r="13" spans="1:64" s="132" customFormat="1" ht="17.25" thickBot="1" x14ac:dyDescent="0.2">
      <c r="B13" s="145"/>
      <c r="C13" s="134"/>
      <c r="D13" s="134"/>
      <c r="E13" s="134"/>
      <c r="F13" s="134"/>
      <c r="G13" s="134"/>
      <c r="H13" s="134"/>
      <c r="I13" s="152"/>
      <c r="J13" s="138"/>
      <c r="O13" s="138"/>
      <c r="P13" s="147"/>
      <c r="Q13" s="134"/>
      <c r="R13" s="134"/>
      <c r="S13" s="134"/>
      <c r="T13" s="134"/>
      <c r="U13" s="134"/>
      <c r="V13" s="134"/>
      <c r="W13" s="134"/>
      <c r="X13" s="134"/>
      <c r="Y13" s="152"/>
      <c r="Z13" s="138"/>
      <c r="AE13" s="138"/>
      <c r="AF13" s="147"/>
      <c r="AG13" s="134"/>
      <c r="AH13" s="134"/>
      <c r="AI13" s="134"/>
      <c r="AJ13" s="134"/>
      <c r="AK13" s="134"/>
      <c r="AL13" s="134"/>
      <c r="AM13" s="134"/>
      <c r="AN13" s="134"/>
      <c r="AO13" s="152"/>
      <c r="AP13" s="138"/>
      <c r="AU13" s="138"/>
      <c r="AV13" s="147"/>
      <c r="AW13" s="134"/>
      <c r="AX13" s="134"/>
      <c r="AY13" s="134"/>
      <c r="AZ13" s="134"/>
      <c r="BA13" s="134"/>
      <c r="BB13" s="134"/>
      <c r="BC13" s="134"/>
      <c r="BD13" s="134"/>
      <c r="BE13" s="152"/>
      <c r="BF13" s="138"/>
      <c r="BI13" s="134"/>
      <c r="BJ13" s="134"/>
      <c r="BK13" s="134"/>
      <c r="BL13" s="134"/>
    </row>
    <row r="14" spans="1:64" s="132" customFormat="1" ht="16.5" x14ac:dyDescent="0.15">
      <c r="B14" s="145"/>
      <c r="C14" s="134"/>
      <c r="D14" s="134"/>
      <c r="E14" s="134"/>
      <c r="F14" s="134">
        <f>タイムテーブル!$E$39</f>
        <v>2</v>
      </c>
      <c r="G14" s="148"/>
      <c r="H14" s="278" t="s">
        <v>236</v>
      </c>
      <c r="I14" s="279"/>
      <c r="J14" s="134"/>
      <c r="K14" s="151">
        <f>タイムテーブル!$G$39</f>
        <v>9</v>
      </c>
      <c r="N14" s="145">
        <f>タイムテーブル!$E$40</f>
        <v>8</v>
      </c>
      <c r="O14" s="134"/>
      <c r="P14" s="279" t="s">
        <v>128</v>
      </c>
      <c r="Q14" s="278"/>
      <c r="R14" s="149"/>
      <c r="S14" s="132">
        <f>タイムテーブル!$G$40</f>
        <v>7</v>
      </c>
      <c r="V14" s="132">
        <f>タイムテーブル!$E$41</f>
        <v>7</v>
      </c>
      <c r="W14" s="148"/>
      <c r="X14" s="278" t="s">
        <v>129</v>
      </c>
      <c r="Y14" s="279"/>
      <c r="Z14" s="134"/>
      <c r="AA14" s="151">
        <f>タイムテーブル!$G$41</f>
        <v>8</v>
      </c>
      <c r="AD14" s="145">
        <f>タイムテーブル!$N$40</f>
        <v>10</v>
      </c>
      <c r="AE14" s="134"/>
      <c r="AF14" s="279" t="s">
        <v>184</v>
      </c>
      <c r="AG14" s="278"/>
      <c r="AH14" s="149"/>
      <c r="AI14" s="132">
        <f>タイムテーブル!$P$40</f>
        <v>5</v>
      </c>
      <c r="AL14" s="132">
        <f>タイムテーブル!$N$41</f>
        <v>4</v>
      </c>
      <c r="AM14" s="148"/>
      <c r="AN14" s="278" t="s">
        <v>131</v>
      </c>
      <c r="AO14" s="279"/>
      <c r="AP14" s="134"/>
      <c r="AQ14" s="151">
        <f>タイムテーブル!$P$41</f>
        <v>7</v>
      </c>
      <c r="AT14" s="145">
        <f>タイムテーブル!$E$42</f>
        <v>10</v>
      </c>
      <c r="AU14" s="134"/>
      <c r="AV14" s="279" t="s">
        <v>130</v>
      </c>
      <c r="AW14" s="278"/>
      <c r="AX14" s="149"/>
      <c r="AY14" s="132">
        <f>タイムテーブル!$G$42</f>
        <v>5</v>
      </c>
      <c r="BB14" s="132">
        <f>タイムテーブル!$E$43</f>
        <v>2</v>
      </c>
      <c r="BC14" s="148"/>
      <c r="BD14" s="278" t="s">
        <v>185</v>
      </c>
      <c r="BE14" s="279"/>
      <c r="BF14" s="134"/>
      <c r="BG14" s="151">
        <f>タイムテーブル!$G$43</f>
        <v>9</v>
      </c>
      <c r="BI14" s="134"/>
    </row>
    <row r="15" spans="1:64" s="132" customFormat="1" ht="17.25" thickBot="1" x14ac:dyDescent="0.2">
      <c r="B15" s="147"/>
      <c r="C15" s="156"/>
      <c r="D15" s="134"/>
      <c r="E15" s="134"/>
      <c r="F15" s="134"/>
      <c r="G15" s="144"/>
      <c r="H15" s="134"/>
      <c r="I15" s="134"/>
      <c r="J15" s="158"/>
      <c r="K15" s="155"/>
      <c r="L15" s="134"/>
      <c r="M15" s="134"/>
      <c r="N15" s="154"/>
      <c r="O15" s="134"/>
      <c r="P15" s="134"/>
      <c r="Q15" s="134"/>
      <c r="R15" s="150"/>
      <c r="S15" s="134"/>
      <c r="T15" s="134"/>
      <c r="U15" s="134"/>
      <c r="W15" s="146"/>
      <c r="X15" s="134"/>
      <c r="Y15" s="134"/>
      <c r="Z15" s="134"/>
      <c r="AA15" s="155"/>
      <c r="AB15" s="134"/>
      <c r="AC15" s="134"/>
      <c r="AD15" s="154"/>
      <c r="AE15" s="134"/>
      <c r="AF15" s="134"/>
      <c r="AG15" s="134"/>
      <c r="AH15" s="150"/>
      <c r="AI15" s="144"/>
      <c r="AJ15" s="134"/>
      <c r="AK15" s="134"/>
      <c r="AL15" s="150"/>
      <c r="AM15" s="144"/>
      <c r="AN15" s="134"/>
      <c r="AO15" s="134"/>
      <c r="AP15" s="134"/>
      <c r="AQ15" s="155"/>
      <c r="AR15" s="134"/>
      <c r="AS15" s="134"/>
      <c r="AT15" s="147"/>
      <c r="AU15" s="134"/>
      <c r="AV15" s="134"/>
      <c r="AW15" s="134"/>
      <c r="AX15" s="153"/>
      <c r="AY15" s="134"/>
      <c r="AZ15" s="134"/>
      <c r="BA15" s="134"/>
      <c r="BB15" s="134"/>
      <c r="BC15" s="144"/>
      <c r="BD15" s="134"/>
      <c r="BE15" s="134"/>
      <c r="BF15" s="134"/>
      <c r="BG15" s="155"/>
      <c r="BH15" s="134"/>
      <c r="BI15" s="134"/>
    </row>
    <row r="16" spans="1:64" s="112" customFormat="1" ht="31.5" customHeight="1" x14ac:dyDescent="0.15">
      <c r="B16" s="281" t="s">
        <v>198</v>
      </c>
      <c r="C16" s="280"/>
      <c r="F16" s="266" t="s">
        <v>114</v>
      </c>
      <c r="G16" s="266"/>
      <c r="J16" s="282" t="s">
        <v>179</v>
      </c>
      <c r="K16" s="266"/>
      <c r="N16" s="266" t="s">
        <v>197</v>
      </c>
      <c r="O16" s="266"/>
      <c r="R16" s="266" t="s">
        <v>115</v>
      </c>
      <c r="S16" s="266"/>
      <c r="V16" s="266" t="s">
        <v>182</v>
      </c>
      <c r="W16" s="266"/>
      <c r="Z16" s="267" t="s">
        <v>199</v>
      </c>
      <c r="AA16" s="267"/>
      <c r="AD16" s="280" t="s">
        <v>198</v>
      </c>
      <c r="AE16" s="280"/>
      <c r="AH16" s="266" t="s">
        <v>181</v>
      </c>
      <c r="AI16" s="266"/>
      <c r="AL16" s="266" t="s">
        <v>116</v>
      </c>
      <c r="AM16" s="266"/>
      <c r="AP16" s="267" t="s">
        <v>199</v>
      </c>
      <c r="AQ16" s="267"/>
      <c r="AT16" s="268" t="s">
        <v>199</v>
      </c>
      <c r="AU16" s="267"/>
      <c r="AX16" s="266" t="s">
        <v>180</v>
      </c>
      <c r="AY16" s="266"/>
      <c r="BB16" s="266" t="s">
        <v>117</v>
      </c>
      <c r="BC16" s="266"/>
      <c r="BF16" s="280" t="s">
        <v>198</v>
      </c>
      <c r="BG16" s="280"/>
    </row>
    <row r="17" spans="2:62" x14ac:dyDescent="0.15">
      <c r="B17" s="287" t="str">
        <f>タイムテーブル!$D$44</f>
        <v>鳥川ライジングファルコン</v>
      </c>
      <c r="C17" s="287"/>
      <c r="F17" s="265" t="str">
        <f>タイムテーブル!$D$39</f>
        <v>白二ビクトリー</v>
      </c>
      <c r="G17" s="265"/>
      <c r="J17" s="288" t="str">
        <f>タイムテーブル!$H$39</f>
        <v>本宮ドッジボールスポーツ少年団</v>
      </c>
      <c r="K17" s="288"/>
      <c r="N17" s="289" t="str">
        <f>タイムテーブル!$D$40</f>
        <v>S.N.D.C GACKY'S</v>
      </c>
      <c r="O17" s="289"/>
      <c r="R17" s="287" t="str">
        <f>タイムテーブル!$H$40</f>
        <v>須賀川ゴジラキッズDBC</v>
      </c>
      <c r="S17" s="287"/>
      <c r="V17" s="265" t="str">
        <f>タイムテーブル!$D$41</f>
        <v>門田パープルソウル</v>
      </c>
      <c r="W17" s="265"/>
      <c r="Z17" s="265" t="str">
        <f>タイムテーブル!$H$41</f>
        <v>永盛ミュートス・キッズ</v>
      </c>
      <c r="AA17" s="265"/>
      <c r="AD17" s="265" t="str">
        <f>タイムテーブル!$M$40</f>
        <v>M.U.D.C</v>
      </c>
      <c r="AE17" s="265"/>
      <c r="AH17" s="265" t="str">
        <f>タイムテーブル!$Q$40</f>
        <v>須賀川ブルーインパルス</v>
      </c>
      <c r="AI17" s="265"/>
      <c r="AL17" s="265" t="str">
        <f>タイムテーブル!$M$41</f>
        <v>ブルースターキング</v>
      </c>
      <c r="AM17" s="265"/>
      <c r="AP17" s="265" t="str">
        <f>タイムテーブル!$Q$41</f>
        <v>新鶴ファイターズ</v>
      </c>
      <c r="AQ17" s="265"/>
      <c r="AT17" s="265" t="str">
        <f>タイムテーブル!$D$42</f>
        <v>城西レッドウイングス</v>
      </c>
      <c r="AU17" s="265"/>
      <c r="AX17" s="265" t="str">
        <f>タイムテーブル!$H$42</f>
        <v>いいのフェニックス</v>
      </c>
      <c r="AY17" s="265"/>
      <c r="BB17" s="265" t="str">
        <f>タイムテーブル!$D$43</f>
        <v>Aoiトップガン</v>
      </c>
      <c r="BC17" s="265"/>
      <c r="BF17" s="265" t="str">
        <f>タイムテーブル!$H$43</f>
        <v>ＷＡＮＯドリームズ</v>
      </c>
      <c r="BG17" s="265"/>
    </row>
    <row r="18" spans="2:62" x14ac:dyDescent="0.15">
      <c r="B18" s="287"/>
      <c r="C18" s="287"/>
      <c r="F18" s="265"/>
      <c r="G18" s="265"/>
      <c r="J18" s="288"/>
      <c r="K18" s="288"/>
      <c r="N18" s="289"/>
      <c r="O18" s="289"/>
      <c r="R18" s="287"/>
      <c r="S18" s="287"/>
      <c r="V18" s="265"/>
      <c r="W18" s="265"/>
      <c r="Z18" s="265"/>
      <c r="AA18" s="265"/>
      <c r="AD18" s="265"/>
      <c r="AE18" s="265"/>
      <c r="AH18" s="265"/>
      <c r="AI18" s="265"/>
      <c r="AL18" s="265"/>
      <c r="AM18" s="265"/>
      <c r="AP18" s="265"/>
      <c r="AQ18" s="265"/>
      <c r="AT18" s="265"/>
      <c r="AU18" s="265"/>
      <c r="AX18" s="265"/>
      <c r="AY18" s="265"/>
      <c r="BB18" s="265"/>
      <c r="BC18" s="265"/>
      <c r="BF18" s="265"/>
      <c r="BG18" s="265"/>
    </row>
    <row r="19" spans="2:62" x14ac:dyDescent="0.15">
      <c r="B19" s="287"/>
      <c r="C19" s="287"/>
      <c r="F19" s="265"/>
      <c r="G19" s="265"/>
      <c r="J19" s="288"/>
      <c r="K19" s="288"/>
      <c r="N19" s="289"/>
      <c r="O19" s="289"/>
      <c r="R19" s="287"/>
      <c r="S19" s="287"/>
      <c r="V19" s="265"/>
      <c r="W19" s="265"/>
      <c r="Z19" s="265"/>
      <c r="AA19" s="265"/>
      <c r="AD19" s="265"/>
      <c r="AE19" s="265"/>
      <c r="AH19" s="265"/>
      <c r="AI19" s="265"/>
      <c r="AL19" s="265"/>
      <c r="AM19" s="265"/>
      <c r="AP19" s="265"/>
      <c r="AQ19" s="265"/>
      <c r="AT19" s="265"/>
      <c r="AU19" s="265"/>
      <c r="AX19" s="265"/>
      <c r="AY19" s="265"/>
      <c r="BB19" s="265"/>
      <c r="BC19" s="265"/>
      <c r="BF19" s="265"/>
      <c r="BG19" s="265"/>
    </row>
    <row r="20" spans="2:62" x14ac:dyDescent="0.15">
      <c r="B20" s="287"/>
      <c r="C20" s="287"/>
      <c r="F20" s="265"/>
      <c r="G20" s="265"/>
      <c r="J20" s="288"/>
      <c r="K20" s="288"/>
      <c r="N20" s="289"/>
      <c r="O20" s="289"/>
      <c r="R20" s="287"/>
      <c r="S20" s="287"/>
      <c r="V20" s="265"/>
      <c r="W20" s="265"/>
      <c r="Z20" s="265"/>
      <c r="AA20" s="265"/>
      <c r="AD20" s="265"/>
      <c r="AE20" s="265"/>
      <c r="AH20" s="265"/>
      <c r="AI20" s="265"/>
      <c r="AL20" s="265"/>
      <c r="AM20" s="265"/>
      <c r="AP20" s="265"/>
      <c r="AQ20" s="265"/>
      <c r="AT20" s="265"/>
      <c r="AU20" s="265"/>
      <c r="AX20" s="265"/>
      <c r="AY20" s="265"/>
      <c r="BB20" s="265"/>
      <c r="BC20" s="265"/>
      <c r="BF20" s="265"/>
      <c r="BG20" s="265"/>
    </row>
    <row r="21" spans="2:62" x14ac:dyDescent="0.15">
      <c r="B21" s="287"/>
      <c r="C21" s="287"/>
      <c r="F21" s="265"/>
      <c r="G21" s="265"/>
      <c r="J21" s="288"/>
      <c r="K21" s="288"/>
      <c r="N21" s="289"/>
      <c r="O21" s="289"/>
      <c r="R21" s="287"/>
      <c r="S21" s="287"/>
      <c r="V21" s="265"/>
      <c r="W21" s="265"/>
      <c r="Z21" s="265"/>
      <c r="AA21" s="265"/>
      <c r="AD21" s="265"/>
      <c r="AE21" s="265"/>
      <c r="AH21" s="265"/>
      <c r="AI21" s="265"/>
      <c r="AL21" s="265"/>
      <c r="AM21" s="265"/>
      <c r="AP21" s="265"/>
      <c r="AQ21" s="265"/>
      <c r="AT21" s="265"/>
      <c r="AU21" s="265"/>
      <c r="AX21" s="265"/>
      <c r="AY21" s="265"/>
      <c r="BB21" s="265"/>
      <c r="BC21" s="265"/>
      <c r="BF21" s="265"/>
      <c r="BG21" s="265"/>
    </row>
    <row r="22" spans="2:62" x14ac:dyDescent="0.15">
      <c r="B22" s="287"/>
      <c r="C22" s="287"/>
      <c r="F22" s="265"/>
      <c r="G22" s="265"/>
      <c r="J22" s="288"/>
      <c r="K22" s="288"/>
      <c r="N22" s="289"/>
      <c r="O22" s="289"/>
      <c r="R22" s="287"/>
      <c r="S22" s="287"/>
      <c r="V22" s="265"/>
      <c r="W22" s="265"/>
      <c r="Z22" s="265"/>
      <c r="AA22" s="265"/>
      <c r="AD22" s="265"/>
      <c r="AE22" s="265"/>
      <c r="AH22" s="265"/>
      <c r="AI22" s="265"/>
      <c r="AL22" s="265"/>
      <c r="AM22" s="265"/>
      <c r="AP22" s="265"/>
      <c r="AQ22" s="265"/>
      <c r="AT22" s="265"/>
      <c r="AU22" s="265"/>
      <c r="AX22" s="265"/>
      <c r="AY22" s="265"/>
      <c r="BB22" s="265"/>
      <c r="BC22" s="265"/>
      <c r="BF22" s="265"/>
      <c r="BG22" s="265"/>
    </row>
    <row r="23" spans="2:62" x14ac:dyDescent="0.15">
      <c r="B23" s="287"/>
      <c r="C23" s="287"/>
      <c r="F23" s="265"/>
      <c r="G23" s="265"/>
      <c r="J23" s="288"/>
      <c r="K23" s="288"/>
      <c r="N23" s="289"/>
      <c r="O23" s="289"/>
      <c r="R23" s="287"/>
      <c r="S23" s="287"/>
      <c r="V23" s="265"/>
      <c r="W23" s="265"/>
      <c r="Z23" s="265"/>
      <c r="AA23" s="265"/>
      <c r="AD23" s="265"/>
      <c r="AE23" s="265"/>
      <c r="AH23" s="265"/>
      <c r="AI23" s="265"/>
      <c r="AL23" s="265"/>
      <c r="AM23" s="265"/>
      <c r="AP23" s="265"/>
      <c r="AQ23" s="265"/>
      <c r="AT23" s="265"/>
      <c r="AU23" s="265"/>
      <c r="AX23" s="265"/>
      <c r="AY23" s="265"/>
      <c r="BB23" s="265"/>
      <c r="BC23" s="265"/>
      <c r="BF23" s="265"/>
      <c r="BG23" s="265"/>
    </row>
    <row r="24" spans="2:62" x14ac:dyDescent="0.15">
      <c r="G24" s="7"/>
      <c r="H24" s="7"/>
      <c r="I24" s="7"/>
      <c r="J24" s="283"/>
      <c r="K24" s="283"/>
      <c r="L24" s="7"/>
      <c r="M24" s="7"/>
      <c r="N24" s="7"/>
      <c r="O24" s="7"/>
      <c r="P24" s="7"/>
      <c r="Q24" s="7"/>
      <c r="R24" s="7"/>
      <c r="S24" s="7"/>
      <c r="T24" s="7"/>
      <c r="U24" s="7"/>
      <c r="V24" s="283"/>
      <c r="W24" s="283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283"/>
      <c r="AQ24" s="283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83"/>
      <c r="BE24" s="283"/>
      <c r="BF24" s="7"/>
    </row>
    <row r="25" spans="2:62" ht="15.75" customHeight="1" x14ac:dyDescent="0.15">
      <c r="B25" s="271" t="s">
        <v>59</v>
      </c>
      <c r="C25" s="271"/>
      <c r="D25" s="271"/>
      <c r="E25" s="271"/>
      <c r="F25" s="271"/>
      <c r="G25" s="271"/>
      <c r="H25" s="271"/>
      <c r="I25" s="271"/>
      <c r="J25" s="271"/>
      <c r="K25" s="271"/>
      <c r="L25" s="45"/>
      <c r="M25" s="45"/>
      <c r="N25" s="45"/>
    </row>
    <row r="26" spans="2:62" ht="15.75" customHeight="1" x14ac:dyDescent="0.15"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45"/>
      <c r="M26" s="45"/>
      <c r="N26" s="45"/>
      <c r="AF26" s="271" t="s">
        <v>108</v>
      </c>
      <c r="AG26" s="271"/>
      <c r="AH26" s="271"/>
      <c r="AI26" s="271"/>
      <c r="AJ26" s="271"/>
      <c r="AK26" s="271"/>
      <c r="AL26" s="271"/>
      <c r="AM26" s="271"/>
      <c r="AN26" s="271"/>
      <c r="AO26" s="271"/>
    </row>
    <row r="27" spans="2:62" ht="16.5" thickBot="1" x14ac:dyDescent="0.2">
      <c r="F27" s="160"/>
      <c r="G27" s="160"/>
      <c r="H27" s="160"/>
      <c r="I27" s="160"/>
      <c r="J27" s="160"/>
      <c r="K27" s="160"/>
      <c r="L27" s="161"/>
      <c r="M27" s="44"/>
      <c r="N27" s="44"/>
      <c r="O27" s="44"/>
      <c r="P27" s="44"/>
      <c r="Q27" s="44"/>
      <c r="R27" s="44"/>
      <c r="S27" s="44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</row>
    <row r="28" spans="2:62" ht="17.25" customHeight="1" thickBot="1" x14ac:dyDescent="0.2">
      <c r="E28" s="53">
        <f>タイムテーブル!$N$43</f>
        <v>6</v>
      </c>
      <c r="F28" s="162"/>
      <c r="G28" s="163"/>
      <c r="H28" s="163"/>
      <c r="I28" s="7"/>
      <c r="J28" s="7"/>
      <c r="K28" s="7"/>
      <c r="L28" s="283" t="s">
        <v>240</v>
      </c>
      <c r="M28" s="283"/>
      <c r="N28" s="7"/>
      <c r="O28" s="7"/>
      <c r="P28" s="7"/>
      <c r="Q28" s="40"/>
      <c r="R28" s="40"/>
      <c r="S28" s="168"/>
      <c r="T28" s="54">
        <f>タイムテーブル!$P$43</f>
        <v>5</v>
      </c>
      <c r="U28" s="7"/>
      <c r="V28" s="7"/>
      <c r="AG28" s="240"/>
      <c r="AH28" s="241"/>
      <c r="AI28" s="284" t="s">
        <v>113</v>
      </c>
      <c r="AJ28" s="285"/>
      <c r="AK28" s="285"/>
      <c r="AL28" s="285"/>
      <c r="AM28" s="285"/>
      <c r="AN28" s="285"/>
      <c r="AO28" s="285"/>
      <c r="AP28" s="285"/>
      <c r="AQ28" s="286"/>
      <c r="AR28" s="242" t="s">
        <v>241</v>
      </c>
      <c r="AS28" s="222"/>
      <c r="AT28" s="223"/>
      <c r="AU28" s="242" t="s">
        <v>242</v>
      </c>
      <c r="AV28" s="222"/>
      <c r="AW28" s="223"/>
      <c r="AX28" s="242" t="s">
        <v>243</v>
      </c>
      <c r="AY28" s="222"/>
      <c r="AZ28" s="223"/>
      <c r="BA28" s="243" t="s">
        <v>11</v>
      </c>
      <c r="BB28" s="244"/>
      <c r="BC28" s="244"/>
      <c r="BD28" s="244"/>
      <c r="BE28" s="245"/>
      <c r="BF28" s="246" t="s">
        <v>13</v>
      </c>
      <c r="BG28" s="290"/>
      <c r="BH28" s="291"/>
      <c r="BI28" s="246" t="s">
        <v>14</v>
      </c>
      <c r="BJ28" s="292"/>
    </row>
    <row r="29" spans="2:62" ht="17.25" customHeight="1" thickBot="1" x14ac:dyDescent="0.2">
      <c r="F29" s="164"/>
      <c r="G29" s="160"/>
      <c r="H29" s="160"/>
      <c r="I29" s="7"/>
      <c r="J29" s="7"/>
      <c r="K29" s="7"/>
      <c r="L29" s="283"/>
      <c r="M29" s="283"/>
      <c r="N29" s="7"/>
      <c r="O29" s="7"/>
      <c r="P29" s="7"/>
      <c r="Q29" s="160"/>
      <c r="R29" s="160"/>
      <c r="S29" s="161"/>
      <c r="T29" s="44"/>
      <c r="U29" s="44"/>
      <c r="V29" s="44"/>
      <c r="AG29" s="293" t="s">
        <v>110</v>
      </c>
      <c r="AH29" s="294"/>
      <c r="AI29" s="248" t="str">
        <f>タイムテーブル!$M$39</f>
        <v>城西レッドデビル</v>
      </c>
      <c r="AJ29" s="297"/>
      <c r="AK29" s="297"/>
      <c r="AL29" s="297"/>
      <c r="AM29" s="297"/>
      <c r="AN29" s="297"/>
      <c r="AO29" s="297"/>
      <c r="AP29" s="297"/>
      <c r="AQ29" s="298"/>
      <c r="AR29" s="259"/>
      <c r="AS29" s="260"/>
      <c r="AT29" s="261"/>
      <c r="AU29" s="256" t="s">
        <v>278</v>
      </c>
      <c r="AV29" s="257"/>
      <c r="AW29" s="258"/>
      <c r="AX29" s="256" t="s">
        <v>279</v>
      </c>
      <c r="AY29" s="257"/>
      <c r="AZ29" s="258"/>
      <c r="BA29" s="238">
        <f>IF(AU30&gt;AW30,1,0)+IF(AX30&gt;AZ30,1,0)</f>
        <v>1</v>
      </c>
      <c r="BB29" s="226" t="s">
        <v>6</v>
      </c>
      <c r="BC29" s="224">
        <f>IF(AU30+AW30&gt;0,IF(AU30=AW30,1,0),0)+IF(AX30+AZ30&gt;0,IF(AX30=AZ30,1,0),0)</f>
        <v>1</v>
      </c>
      <c r="BD29" s="226" t="s">
        <v>6</v>
      </c>
      <c r="BE29" s="228">
        <f>IF(AU30&lt;AW30,1,0)+IF(AX30&lt;AZ30,1,0)</f>
        <v>0</v>
      </c>
      <c r="BF29" s="24" t="s">
        <v>15</v>
      </c>
      <c r="BG29" s="314">
        <f>AU30+AX30</f>
        <v>8</v>
      </c>
      <c r="BH29" s="315"/>
      <c r="BI29" s="301">
        <v>2</v>
      </c>
      <c r="BJ29" s="302"/>
    </row>
    <row r="30" spans="2:62" ht="17.25" customHeight="1" thickBot="1" x14ac:dyDescent="0.2">
      <c r="B30" s="166">
        <f>タイムテーブル!$E$38</f>
        <v>0</v>
      </c>
      <c r="C30" s="40"/>
      <c r="D30" s="40"/>
      <c r="E30" s="305" t="s">
        <v>237</v>
      </c>
      <c r="F30" s="283"/>
      <c r="G30" s="163"/>
      <c r="H30" s="165"/>
      <c r="I30" s="53">
        <f>タイムテーブル!$G$38</f>
        <v>3</v>
      </c>
      <c r="O30" s="7"/>
      <c r="P30" s="166">
        <f>タイムテーブル!$N$38</f>
        <v>5</v>
      </c>
      <c r="Q30" s="7"/>
      <c r="R30" s="7"/>
      <c r="S30" s="283" t="s">
        <v>239</v>
      </c>
      <c r="T30" s="283"/>
      <c r="U30" s="7"/>
      <c r="V30" s="7"/>
      <c r="W30" s="169">
        <f>タイムテーブル!$P$38</f>
        <v>4</v>
      </c>
      <c r="AG30" s="295"/>
      <c r="AH30" s="296"/>
      <c r="AI30" s="249"/>
      <c r="AJ30" s="299"/>
      <c r="AK30" s="299"/>
      <c r="AL30" s="299"/>
      <c r="AM30" s="299"/>
      <c r="AN30" s="299"/>
      <c r="AO30" s="299"/>
      <c r="AP30" s="299"/>
      <c r="AQ30" s="300"/>
      <c r="AR30" s="262"/>
      <c r="AS30" s="263"/>
      <c r="AT30" s="264"/>
      <c r="AU30" s="26">
        <f>タイムテーブル!$N$39</f>
        <v>5</v>
      </c>
      <c r="AV30" s="27" t="s">
        <v>6</v>
      </c>
      <c r="AW30" s="28">
        <f>タイムテーブル!$P$39</f>
        <v>4</v>
      </c>
      <c r="AX30" s="26">
        <f>タイムテーブル!$P$42</f>
        <v>3</v>
      </c>
      <c r="AY30" s="27" t="s">
        <v>6</v>
      </c>
      <c r="AZ30" s="28">
        <f>タイムテーブル!$N$42</f>
        <v>3</v>
      </c>
      <c r="BA30" s="239"/>
      <c r="BB30" s="227"/>
      <c r="BC30" s="225"/>
      <c r="BD30" s="227"/>
      <c r="BE30" s="229"/>
      <c r="BF30" s="29" t="s">
        <v>16</v>
      </c>
      <c r="BG30" s="306">
        <f>AW30+AZ30</f>
        <v>7</v>
      </c>
      <c r="BH30" s="307"/>
      <c r="BI30" s="303"/>
      <c r="BJ30" s="304"/>
    </row>
    <row r="31" spans="2:62" ht="17.25" customHeight="1" thickBot="1" x14ac:dyDescent="0.2">
      <c r="B31" s="167"/>
      <c r="C31" s="7"/>
      <c r="D31" s="7"/>
      <c r="E31" s="283"/>
      <c r="F31" s="283"/>
      <c r="G31" s="160"/>
      <c r="H31" s="161"/>
      <c r="O31" s="160"/>
      <c r="P31" s="161"/>
      <c r="Q31" s="44"/>
      <c r="R31" s="44"/>
      <c r="S31" s="283"/>
      <c r="T31" s="283"/>
      <c r="U31" s="7"/>
      <c r="V31" s="7"/>
      <c r="W31" s="170"/>
      <c r="AG31" s="293" t="s">
        <v>111</v>
      </c>
      <c r="AH31" s="294"/>
      <c r="AI31" s="308" t="str">
        <f>タイムテーブル!$Q$39</f>
        <v>會津っ娘</v>
      </c>
      <c r="AJ31" s="309"/>
      <c r="AK31" s="309"/>
      <c r="AL31" s="309"/>
      <c r="AM31" s="309"/>
      <c r="AN31" s="309"/>
      <c r="AO31" s="309"/>
      <c r="AP31" s="309"/>
      <c r="AQ31" s="310"/>
      <c r="AR31" s="256" t="s">
        <v>280</v>
      </c>
      <c r="AS31" s="257"/>
      <c r="AT31" s="258"/>
      <c r="AU31" s="259"/>
      <c r="AV31" s="260"/>
      <c r="AW31" s="261"/>
      <c r="AX31" s="256" t="s">
        <v>280</v>
      </c>
      <c r="AY31" s="257"/>
      <c r="AZ31" s="258"/>
      <c r="BA31" s="238">
        <f>IF(AR32&gt;AT32,1,0)+IF(AX32&gt;AZ32,1,0)</f>
        <v>0</v>
      </c>
      <c r="BB31" s="226" t="s">
        <v>183</v>
      </c>
      <c r="BC31" s="224">
        <f>IF(AR32+AT32&gt;0,IF(AR32=AT32,1,0),0)+IF(AX32+AZ32&gt;0,IF(AX32=AZ32,1,0),0)</f>
        <v>0</v>
      </c>
      <c r="BD31" s="226" t="s">
        <v>183</v>
      </c>
      <c r="BE31" s="228">
        <f>IF(AR32&lt;AT32,1,0)+IF(AX32&lt;AZ32,1,0)</f>
        <v>2</v>
      </c>
      <c r="BF31" s="24" t="s">
        <v>250</v>
      </c>
      <c r="BG31" s="314">
        <f>AR32+AX32</f>
        <v>7</v>
      </c>
      <c r="BH31" s="315"/>
      <c r="BI31" s="301">
        <v>3</v>
      </c>
      <c r="BJ31" s="302"/>
    </row>
    <row r="32" spans="2:62" ht="17.25" customHeight="1" thickBot="1" x14ac:dyDescent="0.2">
      <c r="B32" s="167"/>
      <c r="C32" s="7"/>
      <c r="F32" s="166">
        <f>タイムテーブル!$E$37</f>
        <v>4</v>
      </c>
      <c r="G32" s="7"/>
      <c r="H32" s="283" t="s">
        <v>249</v>
      </c>
      <c r="I32" s="305"/>
      <c r="J32" s="41"/>
      <c r="K32" s="53">
        <f>タイムテーブル!$G$37</f>
        <v>0</v>
      </c>
      <c r="N32" s="166">
        <f>タイムテーブル!$N$37</f>
        <v>6</v>
      </c>
      <c r="O32" s="7"/>
      <c r="P32" s="283" t="s">
        <v>238</v>
      </c>
      <c r="Q32" s="283"/>
      <c r="R32" s="7"/>
      <c r="S32" s="59">
        <f>タイムテーブル!$P$37</f>
        <v>0</v>
      </c>
      <c r="T32" s="7"/>
      <c r="U32" s="7"/>
      <c r="V32" s="7"/>
      <c r="W32" s="170"/>
      <c r="AG32" s="295"/>
      <c r="AH32" s="296"/>
      <c r="AI32" s="311"/>
      <c r="AJ32" s="312"/>
      <c r="AK32" s="312"/>
      <c r="AL32" s="312"/>
      <c r="AM32" s="312"/>
      <c r="AN32" s="312"/>
      <c r="AO32" s="312"/>
      <c r="AP32" s="312"/>
      <c r="AQ32" s="313"/>
      <c r="AR32" s="26">
        <f>タイムテーブル!$P$39</f>
        <v>4</v>
      </c>
      <c r="AS32" s="27" t="s">
        <v>6</v>
      </c>
      <c r="AT32" s="28">
        <f>タイムテーブル!$N$39</f>
        <v>5</v>
      </c>
      <c r="AU32" s="262"/>
      <c r="AV32" s="263"/>
      <c r="AW32" s="264"/>
      <c r="AX32" s="26">
        <f>タイムテーブル!$N$44</f>
        <v>3</v>
      </c>
      <c r="AY32" s="27" t="s">
        <v>6</v>
      </c>
      <c r="AZ32" s="28">
        <f>タイムテーブル!$P$44</f>
        <v>5</v>
      </c>
      <c r="BA32" s="239"/>
      <c r="BB32" s="227"/>
      <c r="BC32" s="225"/>
      <c r="BD32" s="227"/>
      <c r="BE32" s="229"/>
      <c r="BF32" s="29" t="s">
        <v>251</v>
      </c>
      <c r="BG32" s="306">
        <f>AT32+AZ32</f>
        <v>10</v>
      </c>
      <c r="BH32" s="307"/>
      <c r="BI32" s="303"/>
      <c r="BJ32" s="304"/>
    </row>
    <row r="33" spans="2:62" ht="16.5" customHeight="1" x14ac:dyDescent="0.15">
      <c r="B33" s="131"/>
      <c r="C33" s="44"/>
      <c r="F33" s="131"/>
      <c r="G33" s="44"/>
      <c r="H33" s="283"/>
      <c r="I33" s="283"/>
      <c r="J33" s="42"/>
      <c r="N33" s="131"/>
      <c r="O33" s="7"/>
      <c r="P33" s="283"/>
      <c r="Q33" s="283"/>
      <c r="R33" s="44"/>
      <c r="S33" s="43"/>
      <c r="T33" s="7"/>
      <c r="U33" s="7"/>
      <c r="V33" s="7"/>
      <c r="W33" s="171"/>
      <c r="AG33" s="293" t="s">
        <v>112</v>
      </c>
      <c r="AH33" s="294"/>
      <c r="AI33" s="248" t="str">
        <f>タイムテーブル!$M$42</f>
        <v>新鶴かあちゃんず</v>
      </c>
      <c r="AJ33" s="297"/>
      <c r="AK33" s="297"/>
      <c r="AL33" s="297"/>
      <c r="AM33" s="297"/>
      <c r="AN33" s="297"/>
      <c r="AO33" s="297"/>
      <c r="AP33" s="297"/>
      <c r="AQ33" s="298"/>
      <c r="AR33" s="256" t="s">
        <v>279</v>
      </c>
      <c r="AS33" s="257"/>
      <c r="AT33" s="258"/>
      <c r="AU33" s="256" t="s">
        <v>278</v>
      </c>
      <c r="AV33" s="257"/>
      <c r="AW33" s="258"/>
      <c r="AX33" s="259"/>
      <c r="AY33" s="260"/>
      <c r="AZ33" s="261"/>
      <c r="BA33" s="238">
        <f>IF(AR34&gt;AT34,1,0)+IF(AU34&gt;AW34,1,0)</f>
        <v>1</v>
      </c>
      <c r="BB33" s="226" t="s">
        <v>183</v>
      </c>
      <c r="BC33" s="224">
        <f>IF(AR34+AT34&gt;0,IF(AR34=AT34,1,0),0)+IF(AU34+AW34&gt;0,IF(AU34=AW34,1,0),0)</f>
        <v>1</v>
      </c>
      <c r="BD33" s="226" t="s">
        <v>183</v>
      </c>
      <c r="BE33" s="228">
        <f>IF(AR34&lt;AT34,1,0)+IF(AU34&lt;AW34,1,0)</f>
        <v>0</v>
      </c>
      <c r="BF33" s="24" t="s">
        <v>250</v>
      </c>
      <c r="BG33" s="314">
        <f>AR34+AU34</f>
        <v>8</v>
      </c>
      <c r="BH33" s="315"/>
      <c r="BI33" s="301">
        <v>1</v>
      </c>
      <c r="BJ33" s="302"/>
    </row>
    <row r="34" spans="2:62" ht="16.5" thickBot="1" x14ac:dyDescent="0.2">
      <c r="B34" s="209" t="s">
        <v>121</v>
      </c>
      <c r="C34" s="209"/>
      <c r="F34" s="209" t="s">
        <v>123</v>
      </c>
      <c r="G34" s="209"/>
      <c r="J34" s="209" t="s">
        <v>119</v>
      </c>
      <c r="K34" s="209"/>
      <c r="N34" s="209" t="s">
        <v>124</v>
      </c>
      <c r="O34" s="209"/>
      <c r="R34" s="209" t="s">
        <v>120</v>
      </c>
      <c r="S34" s="209"/>
      <c r="V34" s="209" t="s">
        <v>122</v>
      </c>
      <c r="W34" s="209"/>
      <c r="AG34" s="295"/>
      <c r="AH34" s="296"/>
      <c r="AI34" s="249"/>
      <c r="AJ34" s="299"/>
      <c r="AK34" s="299"/>
      <c r="AL34" s="299"/>
      <c r="AM34" s="299"/>
      <c r="AN34" s="299"/>
      <c r="AO34" s="299"/>
      <c r="AP34" s="299"/>
      <c r="AQ34" s="300"/>
      <c r="AR34" s="26">
        <f>タイムテーブル!$N$42</f>
        <v>3</v>
      </c>
      <c r="AS34" s="27" t="s">
        <v>6</v>
      </c>
      <c r="AT34" s="28">
        <f>タイムテーブル!$P$42</f>
        <v>3</v>
      </c>
      <c r="AU34" s="26">
        <f>タイムテーブル!$P$44</f>
        <v>5</v>
      </c>
      <c r="AV34" s="27" t="s">
        <v>6</v>
      </c>
      <c r="AW34" s="28">
        <f>タイムテーブル!$N$44</f>
        <v>3</v>
      </c>
      <c r="AX34" s="262"/>
      <c r="AY34" s="263"/>
      <c r="AZ34" s="264"/>
      <c r="BA34" s="239"/>
      <c r="BB34" s="227"/>
      <c r="BC34" s="225"/>
      <c r="BD34" s="227"/>
      <c r="BE34" s="229"/>
      <c r="BF34" s="29" t="s">
        <v>251</v>
      </c>
      <c r="BG34" s="306">
        <f>AT34+AW34</f>
        <v>6</v>
      </c>
      <c r="BH34" s="307"/>
      <c r="BI34" s="303"/>
      <c r="BJ34" s="304"/>
    </row>
    <row r="35" spans="2:62" ht="15.75" customHeight="1" x14ac:dyDescent="0.15">
      <c r="B35" s="265" t="str">
        <f>タイムテーブル!$D$38</f>
        <v>鶴城ファイターズ Jr</v>
      </c>
      <c r="C35" s="265"/>
      <c r="F35" s="265" t="str">
        <f>タイムテーブル!$D$37</f>
        <v>鳥川トレルンジャー</v>
      </c>
      <c r="G35" s="265"/>
      <c r="J35" s="265" t="str">
        <f>タイムテーブル!$H$37</f>
        <v>新鶴ファイターズ Jr</v>
      </c>
      <c r="K35" s="265"/>
      <c r="N35" s="289" t="str">
        <f>タイムテーブル!$M$37</f>
        <v>城西レッドウイングスJr</v>
      </c>
      <c r="O35" s="289"/>
      <c r="R35" s="265" t="str">
        <f>タイムテーブル!$Q$37</f>
        <v>いいのチビックス</v>
      </c>
      <c r="S35" s="265"/>
      <c r="V35" s="265" t="str">
        <f>タイムテーブル!$Q$38</f>
        <v>ブルースターキングJr</v>
      </c>
      <c r="W35" s="265"/>
    </row>
    <row r="36" spans="2:62" x14ac:dyDescent="0.15">
      <c r="B36" s="265"/>
      <c r="C36" s="265"/>
      <c r="F36" s="265"/>
      <c r="G36" s="265"/>
      <c r="J36" s="265"/>
      <c r="K36" s="265"/>
      <c r="N36" s="289"/>
      <c r="O36" s="289"/>
      <c r="R36" s="265"/>
      <c r="S36" s="265"/>
      <c r="V36" s="265"/>
      <c r="W36" s="265"/>
    </row>
    <row r="37" spans="2:62" x14ac:dyDescent="0.15">
      <c r="B37" s="265"/>
      <c r="C37" s="265"/>
      <c r="F37" s="265"/>
      <c r="G37" s="265"/>
      <c r="J37" s="265"/>
      <c r="K37" s="265"/>
      <c r="N37" s="289"/>
      <c r="O37" s="289"/>
      <c r="R37" s="265"/>
      <c r="S37" s="265"/>
      <c r="V37" s="265"/>
      <c r="W37" s="265"/>
    </row>
    <row r="38" spans="2:62" x14ac:dyDescent="0.15">
      <c r="B38" s="265"/>
      <c r="C38" s="265"/>
      <c r="F38" s="265"/>
      <c r="G38" s="265"/>
      <c r="J38" s="265"/>
      <c r="K38" s="265"/>
      <c r="N38" s="289"/>
      <c r="O38" s="289"/>
      <c r="R38" s="265"/>
      <c r="S38" s="265"/>
      <c r="V38" s="265"/>
      <c r="W38" s="265"/>
    </row>
    <row r="39" spans="2:62" x14ac:dyDescent="0.15">
      <c r="B39" s="265"/>
      <c r="C39" s="265"/>
      <c r="F39" s="265"/>
      <c r="G39" s="265"/>
      <c r="J39" s="265"/>
      <c r="K39" s="265"/>
      <c r="N39" s="289"/>
      <c r="O39" s="289"/>
      <c r="R39" s="265"/>
      <c r="S39" s="265"/>
      <c r="V39" s="265"/>
      <c r="W39" s="265"/>
    </row>
    <row r="40" spans="2:62" x14ac:dyDescent="0.15">
      <c r="B40" s="265"/>
      <c r="C40" s="265"/>
      <c r="F40" s="265"/>
      <c r="G40" s="265"/>
      <c r="J40" s="265"/>
      <c r="K40" s="265"/>
      <c r="N40" s="289"/>
      <c r="O40" s="289"/>
      <c r="R40" s="265"/>
      <c r="S40" s="265"/>
      <c r="V40" s="265"/>
      <c r="W40" s="265"/>
    </row>
    <row r="41" spans="2:62" x14ac:dyDescent="0.15">
      <c r="B41" s="265"/>
      <c r="C41" s="265"/>
      <c r="F41" s="265"/>
      <c r="G41" s="265"/>
      <c r="J41" s="265"/>
      <c r="K41" s="265"/>
      <c r="N41" s="289"/>
      <c r="O41" s="289"/>
      <c r="R41" s="265"/>
      <c r="S41" s="265"/>
      <c r="V41" s="265"/>
      <c r="W41" s="265"/>
    </row>
  </sheetData>
  <mergeCells count="117">
    <mergeCell ref="BG33:BH33"/>
    <mergeCell ref="B35:C41"/>
    <mergeCell ref="F35:G41"/>
    <mergeCell ref="J35:K41"/>
    <mergeCell ref="N35:O41"/>
    <mergeCell ref="R35:S41"/>
    <mergeCell ref="V35:W41"/>
    <mergeCell ref="BC33:BC34"/>
    <mergeCell ref="BD33:BD34"/>
    <mergeCell ref="BE33:BE34"/>
    <mergeCell ref="BI33:BJ34"/>
    <mergeCell ref="B34:C34"/>
    <mergeCell ref="F34:G34"/>
    <mergeCell ref="J34:K34"/>
    <mergeCell ref="N34:O34"/>
    <mergeCell ref="R34:S34"/>
    <mergeCell ref="H32:I33"/>
    <mergeCell ref="P32:Q33"/>
    <mergeCell ref="BG32:BH32"/>
    <mergeCell ref="AG33:AH34"/>
    <mergeCell ref="AI33:AQ34"/>
    <mergeCell ref="AR33:AT33"/>
    <mergeCell ref="AU33:AW33"/>
    <mergeCell ref="AX33:AZ34"/>
    <mergeCell ref="BA33:BA34"/>
    <mergeCell ref="BB33:BB34"/>
    <mergeCell ref="BB31:BB32"/>
    <mergeCell ref="BC31:BC32"/>
    <mergeCell ref="BD31:BD32"/>
    <mergeCell ref="BE31:BE32"/>
    <mergeCell ref="BG31:BH31"/>
    <mergeCell ref="BI31:BJ32"/>
    <mergeCell ref="V34:W34"/>
    <mergeCell ref="BG34:BH34"/>
    <mergeCell ref="E30:F31"/>
    <mergeCell ref="S30:T31"/>
    <mergeCell ref="BG30:BH30"/>
    <mergeCell ref="AG31:AH32"/>
    <mergeCell ref="AI31:AQ32"/>
    <mergeCell ref="AR31:AT31"/>
    <mergeCell ref="AU31:AW32"/>
    <mergeCell ref="AX31:AZ31"/>
    <mergeCell ref="BA31:BA32"/>
    <mergeCell ref="BA29:BA30"/>
    <mergeCell ref="BB29:BB30"/>
    <mergeCell ref="BC29:BC30"/>
    <mergeCell ref="BD29:BD30"/>
    <mergeCell ref="BE29:BE30"/>
    <mergeCell ref="BG29:BH29"/>
    <mergeCell ref="AU28:AW28"/>
    <mergeCell ref="AX28:AZ28"/>
    <mergeCell ref="BA28:BE28"/>
    <mergeCell ref="BF28:BH28"/>
    <mergeCell ref="BI28:BJ28"/>
    <mergeCell ref="AG29:AH30"/>
    <mergeCell ref="AI29:AQ30"/>
    <mergeCell ref="AR29:AT30"/>
    <mergeCell ref="AU29:AW29"/>
    <mergeCell ref="AX29:AZ29"/>
    <mergeCell ref="BI29:BJ30"/>
    <mergeCell ref="B25:K26"/>
    <mergeCell ref="AF26:AO27"/>
    <mergeCell ref="L28:M29"/>
    <mergeCell ref="AG28:AH28"/>
    <mergeCell ref="AI28:AQ28"/>
    <mergeCell ref="AR28:AT28"/>
    <mergeCell ref="AX17:AY23"/>
    <mergeCell ref="BB17:BC23"/>
    <mergeCell ref="BF17:BG23"/>
    <mergeCell ref="J24:K24"/>
    <mergeCell ref="V24:W24"/>
    <mergeCell ref="AP24:AQ24"/>
    <mergeCell ref="BD24:BE24"/>
    <mergeCell ref="Z17:AA23"/>
    <mergeCell ref="AD17:AE23"/>
    <mergeCell ref="AH17:AI23"/>
    <mergeCell ref="AL17:AM23"/>
    <mergeCell ref="AP17:AQ23"/>
    <mergeCell ref="AT17:AU23"/>
    <mergeCell ref="B17:C23"/>
    <mergeCell ref="F17:G23"/>
    <mergeCell ref="J17:K23"/>
    <mergeCell ref="N17:O23"/>
    <mergeCell ref="R17:S23"/>
    <mergeCell ref="Z16:AA16"/>
    <mergeCell ref="AD16:AE16"/>
    <mergeCell ref="AH16:AI16"/>
    <mergeCell ref="H14:I14"/>
    <mergeCell ref="P14:Q14"/>
    <mergeCell ref="X14:Y14"/>
    <mergeCell ref="AF14:AG14"/>
    <mergeCell ref="AN14:AO14"/>
    <mergeCell ref="AV14:AW14"/>
    <mergeCell ref="V17:W23"/>
    <mergeCell ref="AL16:AM16"/>
    <mergeCell ref="AP16:AQ16"/>
    <mergeCell ref="AT16:AU16"/>
    <mergeCell ref="A1:BK1"/>
    <mergeCell ref="B3:N4"/>
    <mergeCell ref="S4:AL5"/>
    <mergeCell ref="AB7:AC7"/>
    <mergeCell ref="L10:M10"/>
    <mergeCell ref="AR10:AS10"/>
    <mergeCell ref="E12:F12"/>
    <mergeCell ref="T12:U12"/>
    <mergeCell ref="AJ12:AK12"/>
    <mergeCell ref="AZ12:BA12"/>
    <mergeCell ref="AX16:AY16"/>
    <mergeCell ref="BB16:BC16"/>
    <mergeCell ref="BF16:BG16"/>
    <mergeCell ref="BD14:BE14"/>
    <mergeCell ref="B16:C16"/>
    <mergeCell ref="F16:G16"/>
    <mergeCell ref="J16:K16"/>
    <mergeCell ref="N16:O16"/>
    <mergeCell ref="R16:S16"/>
    <mergeCell ref="V16:W1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ﾁｰﾑ名</vt:lpstr>
      <vt:lpstr>タイムテーブル</vt:lpstr>
      <vt:lpstr>レギュラーリーグ表</vt:lpstr>
      <vt:lpstr>Jr.リーグ表</vt:lpstr>
      <vt:lpstr>ママさんリーグ表</vt:lpstr>
      <vt:lpstr>ﾄｰﾅﾒﾝﾄ記録</vt:lpstr>
      <vt:lpstr>タイムテーブル!Print_Area</vt:lpstr>
      <vt:lpstr>ﾁｰﾑ名!Print_Area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kyota</dc:creator>
  <cp:lastModifiedBy>kyota saito</cp:lastModifiedBy>
  <cp:lastPrinted>2018-09-17T05:45:07Z</cp:lastPrinted>
  <dcterms:created xsi:type="dcterms:W3CDTF">2015-02-25T08:58:39Z</dcterms:created>
  <dcterms:modified xsi:type="dcterms:W3CDTF">2018-09-17T12:02:55Z</dcterms:modified>
</cp:coreProperties>
</file>