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各団体\会津ドッジボール協会\ﾗｲｵﾝｽﾞ\2019年度\"/>
    </mc:Choice>
  </mc:AlternateContent>
  <xr:revisionPtr revIDLastSave="0" documentId="13_ncr:1_{AC105B99-712D-4C5D-8614-6BF75E935A06}" xr6:coauthVersionLast="45" xr6:coauthVersionMax="45" xr10:uidLastSave="{00000000-0000-0000-0000-000000000000}"/>
  <bookViews>
    <workbookView xWindow="-15" yWindow="7785" windowWidth="28830" windowHeight="7830" activeTab="1" xr2:uid="{00000000-000D-0000-FFFF-FFFF00000000}"/>
  </bookViews>
  <sheets>
    <sheet name="参加ﾁｰﾑ" sheetId="25" r:id="rId1"/>
    <sheet name="ﾀｲﾑｽｹｼﾞｭｰﾙ" sheetId="26" r:id="rId2"/>
    <sheet name="ﾚｷﾞｭﾗｰ・ﾘｰｸﾞ表" sheetId="27" r:id="rId3"/>
    <sheet name="ﾄｰﾅﾒﾝﾄ表" sheetId="50" r:id="rId4"/>
  </sheets>
  <definedNames>
    <definedName name="_xlnm.Print_Area" localSheetId="0">参加ﾁｰﾑ!$A$1:$E$41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26" l="1"/>
  <c r="S50" i="26"/>
  <c r="O48" i="26" l="1"/>
  <c r="S48" i="26"/>
  <c r="O47" i="26"/>
  <c r="S47" i="26"/>
  <c r="O46" i="26"/>
  <c r="I46" i="26"/>
  <c r="S46" i="26"/>
  <c r="E46" i="26"/>
  <c r="O45" i="26"/>
  <c r="I45" i="26"/>
  <c r="S45" i="26"/>
  <c r="O42" i="26"/>
  <c r="E45" i="26"/>
  <c r="I42" i="26"/>
  <c r="E41" i="26"/>
  <c r="S41" i="26"/>
  <c r="E42" i="26"/>
  <c r="S42" i="26"/>
  <c r="O41" i="26"/>
  <c r="I41" i="26"/>
  <c r="I40" i="26"/>
  <c r="I44" i="26"/>
  <c r="O44" i="26"/>
  <c r="O40" i="26"/>
  <c r="E43" i="26"/>
  <c r="E39" i="26"/>
  <c r="S43" i="26"/>
  <c r="S39" i="26"/>
  <c r="E40" i="26"/>
  <c r="E44" i="26"/>
  <c r="I43" i="26"/>
  <c r="S44" i="26"/>
  <c r="O43" i="26"/>
  <c r="S40" i="26"/>
  <c r="I39" i="26"/>
  <c r="O39" i="26"/>
  <c r="S38" i="26"/>
  <c r="O38" i="26"/>
  <c r="S37" i="26"/>
  <c r="O37" i="26"/>
  <c r="S36" i="26"/>
  <c r="O36" i="26"/>
  <c r="S35" i="26"/>
  <c r="O35" i="26"/>
  <c r="I38" i="26"/>
  <c r="E38" i="26"/>
  <c r="I37" i="26"/>
  <c r="E37" i="26"/>
  <c r="I36" i="26"/>
  <c r="E36" i="26"/>
  <c r="I35" i="26"/>
  <c r="I26" i="26"/>
  <c r="E35" i="26"/>
  <c r="S34" i="26"/>
  <c r="S33" i="26"/>
  <c r="S32" i="26"/>
  <c r="S31" i="26"/>
  <c r="O34" i="26"/>
  <c r="O33" i="26"/>
  <c r="O32" i="26"/>
  <c r="O31" i="26"/>
  <c r="I34" i="26"/>
  <c r="I33" i="26"/>
  <c r="I32" i="26"/>
  <c r="I31" i="26"/>
  <c r="E34" i="26"/>
  <c r="E33" i="26"/>
  <c r="E32" i="26"/>
  <c r="E31" i="26"/>
  <c r="H17" i="27" l="1"/>
  <c r="F17" i="27"/>
  <c r="H7" i="27"/>
  <c r="F7" i="27"/>
  <c r="C43" i="27" l="1"/>
  <c r="E43" i="27"/>
  <c r="I7" i="27"/>
  <c r="K7" i="27"/>
  <c r="I6" i="27" l="1"/>
  <c r="C42" i="27"/>
  <c r="H84" i="27"/>
  <c r="I82" i="27"/>
  <c r="K82" i="27"/>
  <c r="F84" i="27"/>
  <c r="H64" i="27"/>
  <c r="I62" i="27"/>
  <c r="K62" i="27"/>
  <c r="F64" i="27"/>
  <c r="E76" i="27"/>
  <c r="L70" i="27"/>
  <c r="N70" i="27"/>
  <c r="C76" i="27"/>
  <c r="E56" i="27"/>
  <c r="L50" i="27"/>
  <c r="N50" i="27"/>
  <c r="C56" i="27"/>
  <c r="H70" i="27"/>
  <c r="C72" i="27"/>
  <c r="E72" i="27"/>
  <c r="F70" i="27"/>
  <c r="H50" i="27"/>
  <c r="C52" i="27"/>
  <c r="E52" i="27"/>
  <c r="F50" i="27"/>
  <c r="N74" i="27"/>
  <c r="I76" i="27"/>
  <c r="K76" i="27"/>
  <c r="L74" i="27"/>
  <c r="N54" i="27"/>
  <c r="I56" i="27"/>
  <c r="K56" i="27"/>
  <c r="L54" i="27"/>
  <c r="N82" i="27"/>
  <c r="F86" i="27"/>
  <c r="H86" i="27"/>
  <c r="L82" i="27"/>
  <c r="N62" i="27"/>
  <c r="F66" i="27"/>
  <c r="H66" i="27"/>
  <c r="L62" i="27"/>
  <c r="K80" i="27"/>
  <c r="C84" i="27"/>
  <c r="E84" i="27"/>
  <c r="I80" i="27"/>
  <c r="K60" i="27"/>
  <c r="C64" i="27"/>
  <c r="E64" i="27"/>
  <c r="I60" i="27"/>
  <c r="H74" i="27"/>
  <c r="I72" i="27"/>
  <c r="K72" i="27"/>
  <c r="F74" i="27"/>
  <c r="H54" i="27"/>
  <c r="I52" i="27"/>
  <c r="K52" i="27"/>
  <c r="F54" i="27"/>
  <c r="E86" i="27"/>
  <c r="L80" i="27"/>
  <c r="N80" i="27"/>
  <c r="C86" i="27"/>
  <c r="E66" i="27"/>
  <c r="L60" i="27"/>
  <c r="N60" i="27"/>
  <c r="C66" i="27"/>
  <c r="H80" i="27"/>
  <c r="C82" i="27"/>
  <c r="E82" i="27"/>
  <c r="V82" i="27" s="1"/>
  <c r="F80" i="27"/>
  <c r="H60" i="27"/>
  <c r="C62" i="27"/>
  <c r="E62" i="27"/>
  <c r="V62" i="27" s="1"/>
  <c r="F60" i="27"/>
  <c r="N84" i="27"/>
  <c r="I86" i="27"/>
  <c r="K86" i="27"/>
  <c r="L84" i="27"/>
  <c r="N64" i="27"/>
  <c r="I66" i="27"/>
  <c r="K66" i="27"/>
  <c r="L64" i="27"/>
  <c r="N72" i="27"/>
  <c r="F76" i="27"/>
  <c r="H76" i="27"/>
  <c r="L72" i="27"/>
  <c r="N52" i="27"/>
  <c r="F56" i="27"/>
  <c r="H56" i="27"/>
  <c r="L52" i="27"/>
  <c r="K70" i="27"/>
  <c r="C74" i="27"/>
  <c r="E74" i="27"/>
  <c r="V74" i="27" s="1"/>
  <c r="I70" i="27"/>
  <c r="K50" i="27"/>
  <c r="C54" i="27"/>
  <c r="E54" i="27"/>
  <c r="V54" i="27" s="1"/>
  <c r="I50" i="27"/>
  <c r="V80" i="27" l="1"/>
  <c r="V86" i="27"/>
  <c r="V50" i="27"/>
  <c r="I49" i="27"/>
  <c r="I69" i="27"/>
  <c r="L51" i="27"/>
  <c r="L71" i="27"/>
  <c r="L63" i="27"/>
  <c r="L83" i="27"/>
  <c r="V59" i="27"/>
  <c r="F59" i="27"/>
  <c r="V79" i="27"/>
  <c r="F79" i="27"/>
  <c r="C65" i="27"/>
  <c r="V65" i="27"/>
  <c r="V85" i="27"/>
  <c r="C85" i="27"/>
  <c r="F53" i="27"/>
  <c r="F73" i="27"/>
  <c r="I59" i="27"/>
  <c r="I79" i="27"/>
  <c r="L61" i="27"/>
  <c r="L81" i="27"/>
  <c r="L53" i="27"/>
  <c r="L73" i="27"/>
  <c r="V49" i="27"/>
  <c r="F49" i="27"/>
  <c r="F69" i="27"/>
  <c r="V69" i="27"/>
  <c r="V55" i="27"/>
  <c r="C55" i="27"/>
  <c r="V75" i="27"/>
  <c r="C75" i="27"/>
  <c r="F63" i="27"/>
  <c r="F83" i="27"/>
  <c r="V64" i="27"/>
  <c r="V84" i="27"/>
  <c r="V52" i="27"/>
  <c r="V72" i="27"/>
  <c r="V53" i="27"/>
  <c r="C53" i="27"/>
  <c r="V73" i="27"/>
  <c r="C73" i="27"/>
  <c r="F55" i="27"/>
  <c r="F75" i="27"/>
  <c r="I65" i="27"/>
  <c r="I85" i="27"/>
  <c r="C61" i="27"/>
  <c r="V61" i="27"/>
  <c r="C81" i="27"/>
  <c r="V81" i="27"/>
  <c r="L59" i="27"/>
  <c r="L79" i="27"/>
  <c r="I51" i="27"/>
  <c r="I71" i="27"/>
  <c r="V63" i="27"/>
  <c r="C63" i="27"/>
  <c r="V83" i="27"/>
  <c r="C83" i="27"/>
  <c r="F65" i="27"/>
  <c r="F85" i="27"/>
  <c r="I55" i="27"/>
  <c r="I75" i="27"/>
  <c r="V51" i="27"/>
  <c r="C51" i="27"/>
  <c r="V71" i="27"/>
  <c r="C71" i="27"/>
  <c r="L49" i="27"/>
  <c r="L69" i="27"/>
  <c r="I61" i="27"/>
  <c r="I81" i="27"/>
  <c r="V60" i="27"/>
  <c r="V66" i="27"/>
  <c r="V70" i="27"/>
  <c r="V56" i="27"/>
  <c r="V76" i="27"/>
  <c r="H41" i="27"/>
  <c r="I39" i="27"/>
  <c r="K39" i="27"/>
  <c r="F41" i="27"/>
  <c r="H21" i="27"/>
  <c r="I19" i="27"/>
  <c r="K19" i="27"/>
  <c r="F21" i="27"/>
  <c r="L37" i="27"/>
  <c r="N37" i="27"/>
  <c r="E23" i="27"/>
  <c r="L17" i="27"/>
  <c r="N17" i="27"/>
  <c r="C23" i="27"/>
  <c r="H37" i="27"/>
  <c r="C39" i="27"/>
  <c r="E39" i="27"/>
  <c r="F37" i="27"/>
  <c r="C19" i="27"/>
  <c r="E19" i="27"/>
  <c r="N41" i="27"/>
  <c r="I43" i="27"/>
  <c r="K43" i="27"/>
  <c r="L41" i="27"/>
  <c r="N21" i="27"/>
  <c r="I23" i="27"/>
  <c r="K23" i="27"/>
  <c r="L21" i="27"/>
  <c r="N39" i="27"/>
  <c r="F43" i="27"/>
  <c r="H43" i="27"/>
  <c r="V43" i="27" s="1"/>
  <c r="L39" i="27"/>
  <c r="N19" i="27"/>
  <c r="F23" i="27"/>
  <c r="H23" i="27"/>
  <c r="L19" i="27"/>
  <c r="K37" i="27"/>
  <c r="C41" i="27"/>
  <c r="E41" i="27"/>
  <c r="I37" i="27"/>
  <c r="K17" i="27"/>
  <c r="C21" i="27"/>
  <c r="E21" i="27"/>
  <c r="I17" i="27"/>
  <c r="H31" i="27"/>
  <c r="I29" i="27"/>
  <c r="K29" i="27"/>
  <c r="F31" i="27"/>
  <c r="H11" i="27"/>
  <c r="I9" i="27"/>
  <c r="K9" i="27"/>
  <c r="F11" i="27"/>
  <c r="E33" i="27"/>
  <c r="V33" i="27" s="1"/>
  <c r="L27" i="27"/>
  <c r="N27" i="27"/>
  <c r="C33" i="27"/>
  <c r="E13" i="27"/>
  <c r="L7" i="27"/>
  <c r="N7" i="27"/>
  <c r="C13" i="27"/>
  <c r="H27" i="27"/>
  <c r="C29" i="27"/>
  <c r="E29" i="27"/>
  <c r="F27" i="27"/>
  <c r="V7" i="27"/>
  <c r="C9" i="27"/>
  <c r="E9" i="27"/>
  <c r="N31" i="27"/>
  <c r="I33" i="27"/>
  <c r="K33" i="27"/>
  <c r="L31" i="27"/>
  <c r="N11" i="27"/>
  <c r="I13" i="27"/>
  <c r="K13" i="27"/>
  <c r="L11" i="27"/>
  <c r="N29" i="27"/>
  <c r="F33" i="27"/>
  <c r="H33" i="27"/>
  <c r="L29" i="27"/>
  <c r="N9" i="27"/>
  <c r="F13" i="27"/>
  <c r="H13" i="27"/>
  <c r="L9" i="27"/>
  <c r="K27" i="27"/>
  <c r="C31" i="27"/>
  <c r="E31" i="27"/>
  <c r="I27" i="27"/>
  <c r="C11" i="27"/>
  <c r="E11" i="27"/>
  <c r="AR27" i="50"/>
  <c r="AH27" i="50"/>
  <c r="BH27" i="50"/>
  <c r="AX27" i="50"/>
  <c r="AV9" i="50"/>
  <c r="AV8" i="50"/>
  <c r="AV7" i="50"/>
  <c r="N9" i="50"/>
  <c r="N8" i="50"/>
  <c r="N7" i="50"/>
  <c r="AL11" i="50"/>
  <c r="X11" i="50"/>
  <c r="BD14" i="50"/>
  <c r="AL14" i="50"/>
  <c r="AR17" i="50"/>
  <c r="AH17" i="50"/>
  <c r="BH17" i="50"/>
  <c r="AX17" i="50"/>
  <c r="AV37" i="50"/>
  <c r="N37" i="50"/>
  <c r="BD40" i="50"/>
  <c r="AL40" i="50"/>
  <c r="AR43" i="50"/>
  <c r="AH43" i="50"/>
  <c r="BH43" i="50"/>
  <c r="AX43" i="50"/>
  <c r="AL46" i="50"/>
  <c r="AG46" i="50"/>
  <c r="BJ46" i="50"/>
  <c r="BE46" i="50"/>
  <c r="AT46" i="50"/>
  <c r="AO46" i="50"/>
  <c r="BB46" i="50"/>
  <c r="AW46" i="50"/>
  <c r="AL20" i="50"/>
  <c r="AG20" i="50"/>
  <c r="BJ20" i="50"/>
  <c r="BE20" i="50"/>
  <c r="AT20" i="50"/>
  <c r="AO20" i="50"/>
  <c r="BB20" i="50"/>
  <c r="AW20" i="50"/>
  <c r="X40" i="50"/>
  <c r="F40" i="50"/>
  <c r="X14" i="50"/>
  <c r="F14" i="50"/>
  <c r="AB27" i="50"/>
  <c r="R27" i="50"/>
  <c r="L27" i="50"/>
  <c r="B27" i="50"/>
  <c r="AB43" i="50"/>
  <c r="R43" i="50"/>
  <c r="L43" i="50"/>
  <c r="B43" i="50"/>
  <c r="AB17" i="50"/>
  <c r="R17" i="50"/>
  <c r="L17" i="50"/>
  <c r="B17" i="50"/>
  <c r="AD46" i="50"/>
  <c r="Y46" i="50"/>
  <c r="F46" i="50"/>
  <c r="A46" i="50"/>
  <c r="V46" i="50"/>
  <c r="Q46" i="50"/>
  <c r="N46" i="50"/>
  <c r="I46" i="50"/>
  <c r="AD20" i="50"/>
  <c r="Y20" i="50"/>
  <c r="F20" i="50"/>
  <c r="A20" i="50"/>
  <c r="V20" i="50"/>
  <c r="Q20" i="50"/>
  <c r="N20" i="50"/>
  <c r="I20" i="50"/>
  <c r="BI50" i="50"/>
  <c r="BE50" i="50"/>
  <c r="BA50" i="50"/>
  <c r="AW50" i="50"/>
  <c r="AS50" i="50"/>
  <c r="AO50" i="50"/>
  <c r="AK50" i="50"/>
  <c r="AG50" i="50"/>
  <c r="AC50" i="50"/>
  <c r="Y50" i="50"/>
  <c r="U50" i="50"/>
  <c r="Q50" i="50"/>
  <c r="M50" i="50"/>
  <c r="I50" i="50"/>
  <c r="E50" i="50"/>
  <c r="A50" i="50"/>
  <c r="BI24" i="50"/>
  <c r="BE24" i="50"/>
  <c r="BA24" i="50"/>
  <c r="AW24" i="50"/>
  <c r="AS24" i="50"/>
  <c r="AO24" i="50"/>
  <c r="AK24" i="50"/>
  <c r="AG24" i="50"/>
  <c r="AC24" i="50"/>
  <c r="Y24" i="50"/>
  <c r="U24" i="50"/>
  <c r="Q24" i="50"/>
  <c r="M24" i="50"/>
  <c r="I24" i="50"/>
  <c r="E24" i="50"/>
  <c r="A24" i="50"/>
  <c r="V13" i="27" l="1"/>
  <c r="V23" i="27"/>
  <c r="V9" i="27"/>
  <c r="V29" i="27"/>
  <c r="V21" i="27"/>
  <c r="V41" i="27"/>
  <c r="V19" i="27"/>
  <c r="V39" i="27"/>
  <c r="L36" i="27"/>
  <c r="S51" i="27"/>
  <c r="Q51" i="27"/>
  <c r="O51" i="27"/>
  <c r="S63" i="27"/>
  <c r="Q63" i="27"/>
  <c r="O63" i="27"/>
  <c r="S53" i="27"/>
  <c r="Q53" i="27"/>
  <c r="O53" i="27"/>
  <c r="S69" i="27"/>
  <c r="Q69" i="27"/>
  <c r="O69" i="27"/>
  <c r="V31" i="27"/>
  <c r="V11" i="27"/>
  <c r="V30" i="27"/>
  <c r="C30" i="27"/>
  <c r="F12" i="27"/>
  <c r="F32" i="27"/>
  <c r="I12" i="27"/>
  <c r="I32" i="27"/>
  <c r="C8" i="27"/>
  <c r="V8" i="27"/>
  <c r="V28" i="27"/>
  <c r="C28" i="27"/>
  <c r="L6" i="27"/>
  <c r="L26" i="27"/>
  <c r="I8" i="27"/>
  <c r="I28" i="27"/>
  <c r="V20" i="27"/>
  <c r="C20" i="27"/>
  <c r="V40" i="27"/>
  <c r="C40" i="27"/>
  <c r="F22" i="27"/>
  <c r="F42" i="27"/>
  <c r="V42" i="27"/>
  <c r="I22" i="27"/>
  <c r="I42" i="27"/>
  <c r="C18" i="27"/>
  <c r="V18" i="27"/>
  <c r="C38" i="27"/>
  <c r="V38" i="27"/>
  <c r="L16" i="27"/>
  <c r="F20" i="27"/>
  <c r="F40" i="27"/>
  <c r="S61" i="27"/>
  <c r="Q61" i="27"/>
  <c r="O61" i="27"/>
  <c r="O55" i="27"/>
  <c r="Q55" i="27"/>
  <c r="S55" i="27"/>
  <c r="S49" i="27"/>
  <c r="Q49" i="27"/>
  <c r="O49" i="27"/>
  <c r="S59" i="27"/>
  <c r="Q59" i="27"/>
  <c r="O59" i="27"/>
  <c r="V10" i="27"/>
  <c r="C10" i="27"/>
  <c r="V27" i="27"/>
  <c r="V17" i="27"/>
  <c r="V37" i="27"/>
  <c r="S71" i="27"/>
  <c r="Q71" i="27"/>
  <c r="O71" i="27"/>
  <c r="S83" i="27"/>
  <c r="Q83" i="27"/>
  <c r="O83" i="27"/>
  <c r="S73" i="27"/>
  <c r="Q73" i="27"/>
  <c r="O73" i="27"/>
  <c r="Q65" i="27"/>
  <c r="S65" i="27"/>
  <c r="O65" i="27"/>
  <c r="I26" i="27"/>
  <c r="L8" i="27"/>
  <c r="L28" i="27"/>
  <c r="L10" i="27"/>
  <c r="L30" i="27"/>
  <c r="F6" i="27"/>
  <c r="V6" i="27"/>
  <c r="F26" i="27"/>
  <c r="V26" i="27"/>
  <c r="V12" i="27"/>
  <c r="C12" i="27"/>
  <c r="V32" i="27"/>
  <c r="C32" i="27"/>
  <c r="F10" i="27"/>
  <c r="F30" i="27"/>
  <c r="I16" i="27"/>
  <c r="I36" i="27"/>
  <c r="L18" i="27"/>
  <c r="L38" i="27"/>
  <c r="L20" i="27"/>
  <c r="L40" i="27"/>
  <c r="V16" i="27"/>
  <c r="F16" i="27"/>
  <c r="V36" i="27"/>
  <c r="F36" i="27"/>
  <c r="V22" i="27"/>
  <c r="C22" i="27"/>
  <c r="I18" i="27"/>
  <c r="I38" i="27"/>
  <c r="S81" i="27"/>
  <c r="Q81" i="27"/>
  <c r="O81" i="27"/>
  <c r="S75" i="27"/>
  <c r="O75" i="27"/>
  <c r="Q75" i="27"/>
  <c r="S85" i="27"/>
  <c r="O85" i="27"/>
  <c r="Q85" i="27"/>
  <c r="S79" i="27"/>
  <c r="Q79" i="27"/>
  <c r="O79" i="27"/>
  <c r="T69" i="27" l="1"/>
  <c r="T59" i="27"/>
  <c r="T85" i="27"/>
  <c r="T71" i="27"/>
  <c r="T55" i="27"/>
  <c r="T79" i="27"/>
  <c r="T73" i="27"/>
  <c r="T63" i="27"/>
  <c r="T53" i="27"/>
  <c r="T81" i="27"/>
  <c r="S26" i="27"/>
  <c r="Q26" i="27"/>
  <c r="O26" i="27"/>
  <c r="T65" i="27"/>
  <c r="T49" i="27"/>
  <c r="S8" i="27"/>
  <c r="O8" i="27"/>
  <c r="Q8" i="27"/>
  <c r="Q22" i="27"/>
  <c r="S22" i="27"/>
  <c r="O22" i="27"/>
  <c r="S16" i="27"/>
  <c r="Q16" i="27"/>
  <c r="O16" i="27"/>
  <c r="Q12" i="27"/>
  <c r="O12" i="27"/>
  <c r="S12" i="27"/>
  <c r="S38" i="27"/>
  <c r="Q38" i="27"/>
  <c r="O38" i="27"/>
  <c r="S40" i="27"/>
  <c r="Q40" i="27"/>
  <c r="O40" i="27"/>
  <c r="T40" i="27" s="1"/>
  <c r="S28" i="27"/>
  <c r="Q28" i="27"/>
  <c r="O28" i="27"/>
  <c r="S30" i="27"/>
  <c r="Q30" i="27"/>
  <c r="O30" i="27"/>
  <c r="T30" i="27" s="1"/>
  <c r="T75" i="27"/>
  <c r="S6" i="27"/>
  <c r="O6" i="27"/>
  <c r="Q6" i="27"/>
  <c r="T83" i="27"/>
  <c r="T61" i="27"/>
  <c r="T51" i="27"/>
  <c r="S36" i="27"/>
  <c r="Q36" i="27"/>
  <c r="O36" i="27"/>
  <c r="S32" i="27"/>
  <c r="O32" i="27"/>
  <c r="Q32" i="27"/>
  <c r="Q10" i="27"/>
  <c r="O10" i="27"/>
  <c r="S10" i="27"/>
  <c r="S18" i="27"/>
  <c r="Q18" i="27"/>
  <c r="O18" i="27"/>
  <c r="Q42" i="27"/>
  <c r="S42" i="27"/>
  <c r="O42" i="27"/>
  <c r="S20" i="27"/>
  <c r="Q20" i="27"/>
  <c r="O20" i="27"/>
  <c r="T42" i="27" l="1"/>
  <c r="T32" i="27"/>
  <c r="T26" i="27"/>
  <c r="T36" i="27"/>
  <c r="T8" i="27"/>
  <c r="T22" i="27"/>
  <c r="T20" i="27"/>
  <c r="T28" i="27"/>
  <c r="T16" i="27"/>
  <c r="T18" i="27"/>
  <c r="T10" i="27"/>
  <c r="T6" i="27"/>
  <c r="T38" i="27"/>
  <c r="T12" i="27"/>
  <c r="S21" i="26"/>
  <c r="D5" i="26"/>
  <c r="I21" i="26"/>
  <c r="N15" i="26"/>
  <c r="D26" i="26"/>
  <c r="I18" i="26"/>
  <c r="S12" i="26"/>
  <c r="N28" i="26"/>
  <c r="D18" i="26"/>
  <c r="S10" i="26"/>
  <c r="S28" i="26"/>
  <c r="I20" i="26"/>
  <c r="N12" i="26"/>
  <c r="D20" i="26"/>
  <c r="N10" i="26"/>
  <c r="N26" i="26"/>
  <c r="S18" i="26"/>
  <c r="I12" i="26"/>
  <c r="D28" i="26"/>
  <c r="N18" i="26"/>
  <c r="I10" i="26"/>
  <c r="I28" i="26"/>
  <c r="S20" i="26"/>
  <c r="D12" i="26"/>
  <c r="S26" i="26"/>
  <c r="N20" i="26"/>
  <c r="D10" i="26"/>
  <c r="D25" i="26"/>
  <c r="I17" i="26"/>
  <c r="S11" i="26"/>
  <c r="N27" i="26"/>
  <c r="D17" i="26"/>
  <c r="S9" i="26"/>
  <c r="S27" i="26"/>
  <c r="I19" i="26"/>
  <c r="N11" i="26"/>
  <c r="I25" i="26"/>
  <c r="D19" i="26"/>
  <c r="N9" i="26"/>
  <c r="N25" i="26"/>
  <c r="S17" i="26"/>
  <c r="I11" i="26"/>
  <c r="D27" i="26"/>
  <c r="N17" i="26"/>
  <c r="I9" i="26"/>
  <c r="I27" i="26"/>
  <c r="S19" i="26"/>
  <c r="D11" i="26"/>
  <c r="S25" i="26"/>
  <c r="N19" i="26"/>
  <c r="D9" i="26"/>
  <c r="N22" i="26"/>
  <c r="I14" i="26"/>
  <c r="S8" i="26"/>
  <c r="D24" i="26"/>
  <c r="D14" i="26"/>
  <c r="S6" i="26"/>
  <c r="I24" i="26"/>
  <c r="I16" i="26"/>
  <c r="N8" i="26"/>
  <c r="S22" i="26"/>
  <c r="D16" i="26"/>
  <c r="N6" i="26"/>
  <c r="S24" i="26"/>
  <c r="D22" i="26"/>
  <c r="S14" i="26"/>
  <c r="I8" i="26"/>
  <c r="N24" i="26"/>
  <c r="N14" i="26"/>
  <c r="I6" i="26"/>
  <c r="S16" i="26"/>
  <c r="D8" i="26"/>
  <c r="N16" i="26"/>
  <c r="I22" i="26"/>
  <c r="D6" i="26"/>
  <c r="N21" i="26"/>
  <c r="I13" i="26"/>
  <c r="S7" i="26"/>
  <c r="D23" i="26"/>
  <c r="D13" i="26"/>
  <c r="S5" i="26"/>
  <c r="I23" i="26"/>
  <c r="I15" i="26"/>
  <c r="N7" i="26"/>
  <c r="D15" i="26"/>
  <c r="N5" i="26"/>
  <c r="S13" i="26"/>
  <c r="D21" i="26"/>
  <c r="I7" i="26"/>
  <c r="N23" i="26"/>
  <c r="N13" i="26"/>
  <c r="I5" i="26"/>
  <c r="S23" i="26"/>
  <c r="S15" i="26"/>
  <c r="D7" i="26"/>
  <c r="B85" i="27" l="1"/>
  <c r="B83" i="27"/>
  <c r="B81" i="27"/>
  <c r="B79" i="27"/>
  <c r="B75" i="27"/>
  <c r="B73" i="27"/>
  <c r="B71" i="27"/>
  <c r="B69" i="27"/>
  <c r="B65" i="27"/>
  <c r="B63" i="27"/>
  <c r="B59" i="27"/>
  <c r="B61" i="27"/>
  <c r="B55" i="27"/>
  <c r="B53" i="27"/>
  <c r="B51" i="27"/>
  <c r="B49" i="27"/>
  <c r="B42" i="27"/>
  <c r="B40" i="27"/>
  <c r="B38" i="27"/>
  <c r="B36" i="27"/>
  <c r="B32" i="27"/>
  <c r="B30" i="27"/>
  <c r="B26" i="27"/>
  <c r="B28" i="27"/>
  <c r="B22" i="27"/>
  <c r="B18" i="27"/>
  <c r="B20" i="27"/>
  <c r="B16" i="27"/>
  <c r="B12" i="27"/>
  <c r="B10" i="27"/>
  <c r="B8" i="27"/>
  <c r="B6" i="27"/>
</calcChain>
</file>

<file path=xl/sharedStrings.xml><?xml version="1.0" encoding="utf-8"?>
<sst xmlns="http://schemas.openxmlformats.org/spreadsheetml/2006/main" count="609" uniqueCount="244">
  <si>
    <t>試合</t>
    <rPh sb="0" eb="2">
      <t>シアイ</t>
    </rPh>
    <phoneticPr fontId="1"/>
  </si>
  <si>
    <t>時間</t>
    <rPh sb="0" eb="2">
      <t>ジカン</t>
    </rPh>
    <phoneticPr fontId="1"/>
  </si>
  <si>
    <t>勝－分－敗</t>
    <rPh sb="0" eb="1">
      <t>ショウ</t>
    </rPh>
    <rPh sb="2" eb="3">
      <t>ブン</t>
    </rPh>
    <rPh sb="4" eb="5">
      <t>ハイ</t>
    </rPh>
    <phoneticPr fontId="1"/>
  </si>
  <si>
    <t>勝点</t>
    <rPh sb="0" eb="1">
      <t>カ</t>
    </rPh>
    <rPh sb="1" eb="2">
      <t>テン</t>
    </rPh>
    <phoneticPr fontId="1"/>
  </si>
  <si>
    <t>人数</t>
    <rPh sb="0" eb="2">
      <t>ニンズウ</t>
    </rPh>
    <phoneticPr fontId="1"/>
  </si>
  <si>
    <t>順位</t>
    <rPh sb="0" eb="2">
      <t>ジュンイ</t>
    </rPh>
    <phoneticPr fontId="1"/>
  </si>
  <si>
    <t xml:space="preserve"> 内</t>
    <rPh sb="1" eb="2">
      <t>ナイ</t>
    </rPh>
    <phoneticPr fontId="1"/>
  </si>
  <si>
    <t xml:space="preserve"> 相</t>
    <rPh sb="1" eb="2">
      <t>ショウ</t>
    </rPh>
    <phoneticPr fontId="1"/>
  </si>
  <si>
    <t>－</t>
  </si>
  <si>
    <t>－</t>
    <phoneticPr fontId="1"/>
  </si>
  <si>
    <t>チーム名</t>
    <rPh sb="3" eb="4">
      <t>メイ</t>
    </rPh>
    <phoneticPr fontId="1"/>
  </si>
  <si>
    <t>レギュラーの部</t>
    <rPh sb="6" eb="7">
      <t>ブ</t>
    </rPh>
    <phoneticPr fontId="1"/>
  </si>
  <si>
    <t>予選　Ａリーグ</t>
    <rPh sb="0" eb="2">
      <t>ヨセン</t>
    </rPh>
    <phoneticPr fontId="1"/>
  </si>
  <si>
    <t>新鶴ファイターズ</t>
    <rPh sb="0" eb="2">
      <t>ニイツル</t>
    </rPh>
    <phoneticPr fontId="1"/>
  </si>
  <si>
    <t>門田パープルソウル</t>
    <rPh sb="0" eb="2">
      <t>モンデン</t>
    </rPh>
    <phoneticPr fontId="1"/>
  </si>
  <si>
    <t>予選　Ｆリーグ</t>
    <rPh sb="0" eb="2">
      <t>ヨセン</t>
    </rPh>
    <phoneticPr fontId="1"/>
  </si>
  <si>
    <t>リーグ</t>
    <phoneticPr fontId="1"/>
  </si>
  <si>
    <t>№</t>
    <phoneticPr fontId="1"/>
  </si>
  <si>
    <t>所在地</t>
    <rPh sb="0" eb="3">
      <t>ショザイチ</t>
    </rPh>
    <phoneticPr fontId="1"/>
  </si>
  <si>
    <t>Ａ</t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</si>
  <si>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</si>
  <si>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Ｂ</t>
    <phoneticPr fontId="1"/>
  </si>
  <si>
    <t>会津美里町</t>
    <rPh sb="0" eb="2">
      <t>アイヅ</t>
    </rPh>
    <rPh sb="2" eb="5">
      <t>ミサトマチ</t>
    </rPh>
    <phoneticPr fontId="1"/>
  </si>
  <si>
    <t>Ｃ</t>
    <phoneticPr fontId="1"/>
  </si>
  <si>
    <t>会津若松市</t>
    <rPh sb="0" eb="5">
      <t>アイヅワカマツシ</t>
    </rPh>
    <phoneticPr fontId="1"/>
  </si>
  <si>
    <t>選手宣誓</t>
    <rPh sb="0" eb="4">
      <t>センシュセンセイ</t>
    </rPh>
    <phoneticPr fontId="1"/>
  </si>
  <si>
    <t>白河市</t>
    <rPh sb="0" eb="3">
      <t>シラカワシ</t>
    </rPh>
    <phoneticPr fontId="1"/>
  </si>
  <si>
    <t>Ｄ</t>
    <phoneticPr fontId="1"/>
  </si>
  <si>
    <t>Ｅ</t>
    <phoneticPr fontId="1"/>
  </si>
  <si>
    <t>城西レッドウイングス</t>
    <rPh sb="0" eb="2">
      <t>ジョウサイ</t>
    </rPh>
    <phoneticPr fontId="1"/>
  </si>
  <si>
    <t>Ｆ</t>
    <phoneticPr fontId="1"/>
  </si>
  <si>
    <t>新鶴ファイターズＪｒ</t>
    <rPh sb="0" eb="2">
      <t>ニイツル</t>
    </rPh>
    <phoneticPr fontId="1"/>
  </si>
  <si>
    <t>予　選　リ　ー　グ</t>
    <rPh sb="0" eb="1">
      <t>ヨ</t>
    </rPh>
    <rPh sb="2" eb="3">
      <t>セン</t>
    </rPh>
    <phoneticPr fontId="1"/>
  </si>
  <si>
    <t>昼休憩</t>
    <rPh sb="0" eb="3">
      <t>ヒルキュウケイ</t>
    </rPh>
    <phoneticPr fontId="1"/>
  </si>
  <si>
    <t>決勝トーナメント</t>
    <rPh sb="0" eb="2">
      <t>ケッショウ</t>
    </rPh>
    <phoneticPr fontId="1"/>
  </si>
  <si>
    <t>（左側）　　　　　　オフィシャルサイトから見て　　　　　　（右側）</t>
    <rPh sb="1" eb="2">
      <t>ヒダリ</t>
    </rPh>
    <rPh sb="2" eb="3">
      <t>ガワ</t>
    </rPh>
    <rPh sb="21" eb="22">
      <t>ミ</t>
    </rPh>
    <rPh sb="30" eb="31">
      <t>ミギ</t>
    </rPh>
    <rPh sb="31" eb="32">
      <t>ガワ</t>
    </rPh>
    <phoneticPr fontId="1"/>
  </si>
  <si>
    <t>予選　Ｃリーグ</t>
    <rPh sb="0" eb="2">
      <t>ヨセン</t>
    </rPh>
    <phoneticPr fontId="1"/>
  </si>
  <si>
    <t>予選　Ｄリーグ</t>
    <rPh sb="0" eb="2">
      <t>ヨセン</t>
    </rPh>
    <phoneticPr fontId="1"/>
  </si>
  <si>
    <t>予選　Ｅリーグ</t>
    <rPh sb="0" eb="2">
      <t>ヨセン</t>
    </rPh>
    <phoneticPr fontId="1"/>
  </si>
  <si>
    <t>vs</t>
  </si>
  <si>
    <t>vs</t>
    <phoneticPr fontId="1"/>
  </si>
  <si>
    <t>vs</t>
    <phoneticPr fontId="2"/>
  </si>
  <si>
    <t>北コート</t>
    <rPh sb="0" eb="1">
      <t>キタ</t>
    </rPh>
    <phoneticPr fontId="1"/>
  </si>
  <si>
    <t>南コート</t>
    <rPh sb="0" eb="1">
      <t>ミナミ</t>
    </rPh>
    <phoneticPr fontId="1"/>
  </si>
  <si>
    <t>第１４回　会津若松葵ライオンズクラブ杯　ドッジボール大会　タイムスケジュール</t>
    <phoneticPr fontId="2"/>
  </si>
  <si>
    <t>R準決勝</t>
    <rPh sb="1" eb="2">
      <t>ジュン</t>
    </rPh>
    <phoneticPr fontId="1"/>
  </si>
  <si>
    <t>Jr準決勝</t>
    <rPh sb="2" eb="3">
      <t>ジュン</t>
    </rPh>
    <rPh sb="3" eb="5">
      <t>ケッショウ</t>
    </rPh>
    <phoneticPr fontId="1"/>
  </si>
  <si>
    <t>R決勝</t>
    <rPh sb="1" eb="3">
      <t>ケッショウ</t>
    </rPh>
    <phoneticPr fontId="1"/>
  </si>
  <si>
    <t>R３位決</t>
    <phoneticPr fontId="17"/>
  </si>
  <si>
    <t>Jr決勝</t>
    <rPh sb="2" eb="4">
      <t>ケッショウ</t>
    </rPh>
    <phoneticPr fontId="1"/>
  </si>
  <si>
    <t>R交流戦</t>
    <rPh sb="1" eb="4">
      <t>コウリュウセン</t>
    </rPh>
    <phoneticPr fontId="17"/>
  </si>
  <si>
    <t>A2位</t>
  </si>
  <si>
    <t>D3位</t>
  </si>
  <si>
    <t>B4位</t>
  </si>
  <si>
    <t>C1位</t>
  </si>
  <si>
    <t>E2位</t>
  </si>
  <si>
    <t>H3位</t>
  </si>
  <si>
    <t>F4位</t>
  </si>
  <si>
    <t>G1位</t>
  </si>
  <si>
    <t>南25勝者</t>
  </si>
  <si>
    <t>南28勝者</t>
  </si>
  <si>
    <t>南29勝者</t>
  </si>
  <si>
    <t>南32勝者</t>
  </si>
  <si>
    <t>南25敗者</t>
  </si>
  <si>
    <t>南28敗者</t>
  </si>
  <si>
    <t>北39敗者</t>
    <rPh sb="0" eb="1">
      <t>キタ</t>
    </rPh>
    <phoneticPr fontId="19"/>
  </si>
  <si>
    <t>北40勝者</t>
    <rPh sb="0" eb="1">
      <t>キタ</t>
    </rPh>
    <phoneticPr fontId="19"/>
  </si>
  <si>
    <t>C3位</t>
  </si>
  <si>
    <t>B2位</t>
  </si>
  <si>
    <t>D1位</t>
  </si>
  <si>
    <t>A4位</t>
  </si>
  <si>
    <t>G3位</t>
  </si>
  <si>
    <t>F2位</t>
  </si>
  <si>
    <t>H1位</t>
  </si>
  <si>
    <t>E4位</t>
  </si>
  <si>
    <t>南27勝者</t>
  </si>
  <si>
    <t>南26勝者</t>
  </si>
  <si>
    <t>南31勝者</t>
  </si>
  <si>
    <t>南30勝者</t>
  </si>
  <si>
    <t>南27敗者</t>
  </si>
  <si>
    <t>南26敗者</t>
  </si>
  <si>
    <t>南39敗者</t>
  </si>
  <si>
    <t>南40勝者</t>
  </si>
  <si>
    <t>B3位</t>
  </si>
  <si>
    <t>C2位</t>
  </si>
  <si>
    <t>A1位</t>
  </si>
  <si>
    <t>D4位</t>
  </si>
  <si>
    <t>F3位</t>
  </si>
  <si>
    <t>G2位</t>
  </si>
  <si>
    <t>E1位</t>
  </si>
  <si>
    <t>H4位</t>
  </si>
  <si>
    <t>北27勝者</t>
    <rPh sb="0" eb="1">
      <t>キタ</t>
    </rPh>
    <phoneticPr fontId="19"/>
  </si>
  <si>
    <t>北26勝者</t>
    <rPh sb="0" eb="1">
      <t>キタ</t>
    </rPh>
    <phoneticPr fontId="19"/>
  </si>
  <si>
    <t>北31勝者</t>
  </si>
  <si>
    <t>北30勝者</t>
  </si>
  <si>
    <t>北27敗者</t>
    <rPh sb="0" eb="1">
      <t>キタ</t>
    </rPh>
    <rPh sb="3" eb="5">
      <t>ハイシャ</t>
    </rPh>
    <phoneticPr fontId="19"/>
  </si>
  <si>
    <t>北26敗者</t>
    <rPh sb="0" eb="1">
      <t>キタ</t>
    </rPh>
    <phoneticPr fontId="19"/>
  </si>
  <si>
    <t>北35勝者</t>
    <rPh sb="0" eb="1">
      <t>キタ</t>
    </rPh>
    <phoneticPr fontId="19"/>
  </si>
  <si>
    <t>北33勝者</t>
    <rPh sb="0" eb="1">
      <t>キタ</t>
    </rPh>
    <phoneticPr fontId="19"/>
  </si>
  <si>
    <t>D2位</t>
  </si>
  <si>
    <t>A3位</t>
  </si>
  <si>
    <t>C4位</t>
  </si>
  <si>
    <t>B1位</t>
  </si>
  <si>
    <t>H2位</t>
  </si>
  <si>
    <t>E3位</t>
  </si>
  <si>
    <t>G4位</t>
  </si>
  <si>
    <t>F1位</t>
  </si>
  <si>
    <t>北25勝者</t>
  </si>
  <si>
    <t>北28勝者</t>
  </si>
  <si>
    <t>北29勝者</t>
  </si>
  <si>
    <t>北32勝者</t>
  </si>
  <si>
    <t>北25敗者</t>
  </si>
  <si>
    <t>北28敗者</t>
  </si>
  <si>
    <t>第１4回　会津若松葵ライオンズクラブ杯　ドッジボール大会</t>
    <phoneticPr fontId="1"/>
  </si>
  <si>
    <t>鳥川ライジングファルコン</t>
    <rPh sb="0" eb="1">
      <t>トリ</t>
    </rPh>
    <rPh sb="1" eb="2">
      <t>カワ</t>
    </rPh>
    <phoneticPr fontId="1"/>
  </si>
  <si>
    <t>福島市</t>
    <rPh sb="0" eb="3">
      <t>フクシマシ</t>
    </rPh>
    <phoneticPr fontId="1"/>
  </si>
  <si>
    <t>キングフューチャーズ</t>
    <phoneticPr fontId="1"/>
  </si>
  <si>
    <t>いいのフェニックス</t>
    <phoneticPr fontId="1"/>
  </si>
  <si>
    <t>本宮ドッジボールスポーツ少年団</t>
    <phoneticPr fontId="1"/>
  </si>
  <si>
    <t>本宮市</t>
    <rPh sb="2" eb="3">
      <t>シ</t>
    </rPh>
    <phoneticPr fontId="1"/>
  </si>
  <si>
    <t>永盛ミュートス・キッズ</t>
    <phoneticPr fontId="1"/>
  </si>
  <si>
    <t>郡山市</t>
    <rPh sb="0" eb="3">
      <t>コオリヤマシ</t>
    </rPh>
    <phoneticPr fontId="1"/>
  </si>
  <si>
    <t>ブルースターキング</t>
    <phoneticPr fontId="1"/>
  </si>
  <si>
    <t>Ｓ．Ｎ．Ｄ．Ｃ　ＧＡＣＫＹ’Ｓ</t>
    <phoneticPr fontId="1"/>
  </si>
  <si>
    <t>須賀川市</t>
    <rPh sb="0" eb="4">
      <t>スカガワシ</t>
    </rPh>
    <phoneticPr fontId="1"/>
  </si>
  <si>
    <t>須賀川ブルーインパルス</t>
    <rPh sb="0" eb="3">
      <t>スカガワ</t>
    </rPh>
    <phoneticPr fontId="1"/>
  </si>
  <si>
    <t>ＦＵＫＵＳＨＩＭＡ　Ｂｅ　Ｆｌｙ　Ⅰ</t>
    <phoneticPr fontId="1"/>
  </si>
  <si>
    <t>福島県</t>
    <rPh sb="2" eb="3">
      <t>ケン</t>
    </rPh>
    <phoneticPr fontId="1"/>
  </si>
  <si>
    <t>ＦＵＫＵＳＨＩＭＡ　Ｂｅ　Ｆｌｙ　Ⅱ</t>
    <phoneticPr fontId="1"/>
  </si>
  <si>
    <t>ビクトリーやまと</t>
    <phoneticPr fontId="1"/>
  </si>
  <si>
    <t>ドルフィンズ二葉</t>
    <phoneticPr fontId="1"/>
  </si>
  <si>
    <t>Ａｏｉトップガン</t>
    <phoneticPr fontId="1"/>
  </si>
  <si>
    <t>鳥川トレルンジャー</t>
    <phoneticPr fontId="1"/>
  </si>
  <si>
    <t>キングフューチャーズＪｒ</t>
    <phoneticPr fontId="1"/>
  </si>
  <si>
    <t>いいのチビックス</t>
    <phoneticPr fontId="1"/>
  </si>
  <si>
    <t>ＷＡＮＯドリームズＪｒ</t>
    <phoneticPr fontId="1"/>
  </si>
  <si>
    <t>プレジール・キッズ</t>
    <phoneticPr fontId="1"/>
  </si>
  <si>
    <t>ブルースターキングＪｒ</t>
    <phoneticPr fontId="1"/>
  </si>
  <si>
    <t>Ｓ．Ｎ．Ｄ．Ｃ　ＧＡＣＫＹ’Ｓ　Ｊｒ</t>
    <phoneticPr fontId="1"/>
  </si>
  <si>
    <t>須賀川ブルーインパルスＪｒ</t>
    <rPh sb="0" eb="3">
      <t>スカガワ</t>
    </rPh>
    <phoneticPr fontId="1"/>
  </si>
  <si>
    <t>Ｇ</t>
    <phoneticPr fontId="1"/>
  </si>
  <si>
    <t>須賀川ミニラキッズ１</t>
    <phoneticPr fontId="1"/>
  </si>
  <si>
    <t>白二ビクトリー・ジュニア</t>
    <phoneticPr fontId="1"/>
  </si>
  <si>
    <t>Ｈ</t>
    <phoneticPr fontId="1"/>
  </si>
  <si>
    <t>やまとファイターズ</t>
    <phoneticPr fontId="1"/>
  </si>
  <si>
    <t>城西レッドウイングスＪｒ</t>
    <phoneticPr fontId="1"/>
  </si>
  <si>
    <t>Ａｏｉミラクルキッズ</t>
    <phoneticPr fontId="1"/>
  </si>
  <si>
    <t>第１４回　会津若松葵ライオンズクラブ杯　ドッジボール大会</t>
    <phoneticPr fontId="1"/>
  </si>
  <si>
    <t>予選　Ｂリーグ</t>
    <rPh sb="0" eb="2">
      <t>ヨセン</t>
    </rPh>
    <phoneticPr fontId="1"/>
  </si>
  <si>
    <t>ジュニアの部</t>
    <phoneticPr fontId="1"/>
  </si>
  <si>
    <t>予選　Ｇリーグ</t>
    <rPh sb="0" eb="2">
      <t>ヨセン</t>
    </rPh>
    <phoneticPr fontId="1"/>
  </si>
  <si>
    <t>予選　Ｈリーグ</t>
    <rPh sb="0" eb="2">
      <t>ヨセン</t>
    </rPh>
    <phoneticPr fontId="1"/>
  </si>
  <si>
    <t>須賀川ミニラキッズＡ</t>
    <phoneticPr fontId="1"/>
  </si>
  <si>
    <t>須賀川ゴジラキッズジュニア</t>
    <phoneticPr fontId="1"/>
  </si>
  <si>
    <t>vs</t>
    <phoneticPr fontId="1"/>
  </si>
  <si>
    <t>新潟県阿賀野市</t>
    <phoneticPr fontId="1"/>
  </si>
  <si>
    <t>新潟県新発田市</t>
    <phoneticPr fontId="1"/>
  </si>
  <si>
    <t>第１４回　会津若松葵ライオンズクラブ杯　ドッジボール大会</t>
    <phoneticPr fontId="17"/>
  </si>
  <si>
    <t>レギュラーの部</t>
  </si>
  <si>
    <t>優勝</t>
    <rPh sb="0" eb="2">
      <t>ユウショウ</t>
    </rPh>
    <phoneticPr fontId="17"/>
  </si>
  <si>
    <t>南43</t>
    <phoneticPr fontId="17"/>
  </si>
  <si>
    <t>南41</t>
    <phoneticPr fontId="17"/>
  </si>
  <si>
    <t>北39</t>
    <phoneticPr fontId="17"/>
  </si>
  <si>
    <t>南39</t>
    <phoneticPr fontId="17"/>
  </si>
  <si>
    <t>北33</t>
    <phoneticPr fontId="17"/>
  </si>
  <si>
    <t>北34</t>
    <phoneticPr fontId="17"/>
  </si>
  <si>
    <t>南34</t>
    <phoneticPr fontId="17"/>
  </si>
  <si>
    <t>南33</t>
    <phoneticPr fontId="17"/>
  </si>
  <si>
    <t>北27</t>
    <rPh sb="0" eb="1">
      <t>キタ</t>
    </rPh>
    <phoneticPr fontId="17"/>
  </si>
  <si>
    <t>北25</t>
    <rPh sb="0" eb="1">
      <t>キタ</t>
    </rPh>
    <phoneticPr fontId="17"/>
  </si>
  <si>
    <t>北26</t>
    <rPh sb="0" eb="1">
      <t>キタ</t>
    </rPh>
    <phoneticPr fontId="17"/>
  </si>
  <si>
    <t>北28</t>
    <rPh sb="0" eb="1">
      <t>キタ</t>
    </rPh>
    <phoneticPr fontId="17"/>
  </si>
  <si>
    <t>南28</t>
    <rPh sb="0" eb="1">
      <t>ミナミ</t>
    </rPh>
    <phoneticPr fontId="17"/>
  </si>
  <si>
    <t>南26</t>
    <rPh sb="0" eb="1">
      <t>ミナミ</t>
    </rPh>
    <phoneticPr fontId="17"/>
  </si>
  <si>
    <t>南25</t>
    <rPh sb="0" eb="1">
      <t>ミナミ</t>
    </rPh>
    <phoneticPr fontId="17"/>
  </si>
  <si>
    <t>南27</t>
    <rPh sb="0" eb="1">
      <t>ミナミ</t>
    </rPh>
    <phoneticPr fontId="17"/>
  </si>
  <si>
    <t>A1</t>
    <phoneticPr fontId="20"/>
  </si>
  <si>
    <t>C4</t>
    <phoneticPr fontId="20"/>
  </si>
  <si>
    <t>B3</t>
    <phoneticPr fontId="20"/>
  </si>
  <si>
    <t>D2</t>
    <phoneticPr fontId="20"/>
  </si>
  <si>
    <t>C2</t>
    <phoneticPr fontId="20"/>
  </si>
  <si>
    <t>A3</t>
    <phoneticPr fontId="20"/>
  </si>
  <si>
    <t>D4</t>
    <phoneticPr fontId="20"/>
  </si>
  <si>
    <t>B1</t>
    <phoneticPr fontId="20"/>
  </si>
  <si>
    <t>C1</t>
    <phoneticPr fontId="20"/>
  </si>
  <si>
    <t>A4</t>
    <phoneticPr fontId="20"/>
  </si>
  <si>
    <t>D3</t>
    <phoneticPr fontId="20"/>
  </si>
  <si>
    <t>B2</t>
    <phoneticPr fontId="20"/>
  </si>
  <si>
    <t>A2</t>
    <phoneticPr fontId="20"/>
  </si>
  <si>
    <t>C3</t>
    <phoneticPr fontId="20"/>
  </si>
  <si>
    <t>B4</t>
    <phoneticPr fontId="20"/>
  </si>
  <si>
    <t>D1</t>
    <phoneticPr fontId="20"/>
  </si>
  <si>
    <t>北37</t>
    <phoneticPr fontId="17"/>
  </si>
  <si>
    <t>北38</t>
    <phoneticPr fontId="17"/>
  </si>
  <si>
    <t>南38</t>
    <phoneticPr fontId="17"/>
  </si>
  <si>
    <t>南37</t>
    <phoneticPr fontId="17"/>
  </si>
  <si>
    <t>ジュニアの部</t>
    <phoneticPr fontId="17"/>
  </si>
  <si>
    <t>南42</t>
    <phoneticPr fontId="17"/>
  </si>
  <si>
    <t>北40</t>
    <phoneticPr fontId="17"/>
  </si>
  <si>
    <t>南40</t>
    <phoneticPr fontId="17"/>
  </si>
  <si>
    <t>北35</t>
    <phoneticPr fontId="17"/>
  </si>
  <si>
    <t>北36</t>
    <phoneticPr fontId="17"/>
  </si>
  <si>
    <t>南36</t>
    <phoneticPr fontId="17"/>
  </si>
  <si>
    <t>南35</t>
    <phoneticPr fontId="17"/>
  </si>
  <si>
    <t>北31</t>
    <rPh sb="0" eb="1">
      <t>キタ</t>
    </rPh>
    <phoneticPr fontId="17"/>
  </si>
  <si>
    <t>北29</t>
    <rPh sb="0" eb="1">
      <t>キタ</t>
    </rPh>
    <phoneticPr fontId="17"/>
  </si>
  <si>
    <t>北30</t>
    <rPh sb="0" eb="1">
      <t>キタ</t>
    </rPh>
    <phoneticPr fontId="17"/>
  </si>
  <si>
    <t>北32</t>
    <rPh sb="0" eb="1">
      <t>キタ</t>
    </rPh>
    <phoneticPr fontId="17"/>
  </si>
  <si>
    <t>南32</t>
    <rPh sb="0" eb="1">
      <t>ミナミ</t>
    </rPh>
    <phoneticPr fontId="17"/>
  </si>
  <si>
    <t>南30</t>
    <rPh sb="0" eb="1">
      <t>ミナミ</t>
    </rPh>
    <phoneticPr fontId="17"/>
  </si>
  <si>
    <t>南29</t>
    <rPh sb="0" eb="1">
      <t>ミナミ</t>
    </rPh>
    <phoneticPr fontId="17"/>
  </si>
  <si>
    <t>南31</t>
    <rPh sb="0" eb="1">
      <t>ミナミ</t>
    </rPh>
    <phoneticPr fontId="17"/>
  </si>
  <si>
    <t>E1</t>
    <phoneticPr fontId="20"/>
  </si>
  <si>
    <t>E3</t>
    <phoneticPr fontId="20"/>
  </si>
  <si>
    <t>E4</t>
    <phoneticPr fontId="20"/>
  </si>
  <si>
    <t>E2</t>
    <phoneticPr fontId="20"/>
  </si>
  <si>
    <t>F3</t>
    <phoneticPr fontId="20"/>
  </si>
  <si>
    <t>F1</t>
    <phoneticPr fontId="20"/>
  </si>
  <si>
    <t>F2</t>
    <phoneticPr fontId="20"/>
  </si>
  <si>
    <t>F4</t>
    <phoneticPr fontId="20"/>
  </si>
  <si>
    <t>G4</t>
    <phoneticPr fontId="20"/>
  </si>
  <si>
    <t>G2</t>
    <phoneticPr fontId="20"/>
  </si>
  <si>
    <t>G1</t>
    <phoneticPr fontId="20"/>
  </si>
  <si>
    <t>G3</t>
    <phoneticPr fontId="20"/>
  </si>
  <si>
    <t>H2</t>
    <phoneticPr fontId="20"/>
  </si>
  <si>
    <t>H4</t>
    <phoneticPr fontId="20"/>
  </si>
  <si>
    <t>H3</t>
    <phoneticPr fontId="20"/>
  </si>
  <si>
    <t>H1</t>
    <phoneticPr fontId="20"/>
  </si>
  <si>
    <t>vs</t>
    <phoneticPr fontId="2"/>
  </si>
  <si>
    <t>vs</t>
    <phoneticPr fontId="2"/>
  </si>
  <si>
    <t>1set</t>
    <phoneticPr fontId="17"/>
  </si>
  <si>
    <t>2set</t>
    <phoneticPr fontId="17"/>
  </si>
  <si>
    <t>3set</t>
    <phoneticPr fontId="17"/>
  </si>
  <si>
    <t>ジュニアの部</t>
    <phoneticPr fontId="1"/>
  </si>
  <si>
    <t>北34勝者</t>
    <phoneticPr fontId="2"/>
  </si>
  <si>
    <t>北36勝者</t>
    <phoneticPr fontId="2"/>
  </si>
  <si>
    <t>6⑦</t>
    <phoneticPr fontId="2"/>
  </si>
  <si>
    <t>6⑤</t>
    <phoneticPr fontId="2"/>
  </si>
  <si>
    <t>北39勝者</t>
    <phoneticPr fontId="2"/>
  </si>
  <si>
    <t>南39勝者</t>
    <phoneticPr fontId="2"/>
  </si>
  <si>
    <t>南36勝者</t>
    <phoneticPr fontId="2"/>
  </si>
  <si>
    <t>南35勝者</t>
    <phoneticPr fontId="2"/>
  </si>
  <si>
    <t>南33勝者</t>
    <phoneticPr fontId="2"/>
  </si>
  <si>
    <t>南34勝者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</si>
</sst>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2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4">
    <xf numFmtId="0" fontId="0" fillId="0" borderId="0">
      <alignment vertical="center"/>
    </xf>
    <xf numFmtId="40" fontId="12" fillId="0" borderId="0" applyFont="0" applyFill="0" applyBorder="0" applyAlignment="0" applyProtection="0">
      <alignment vertical="center"/>
    </xf>
    <xf numFmtId="0" fontId="3" fillId="0" borderId="0"/>
    <xf numFmtId="0" fontId="12" fillId="0" borderId="0">
      <alignment vertical="center"/>
    </xf>
  </cellStyleXfs>
  <cellXfs count="252">
    <xf numFmtId="0" fontId="0" fillId="0" borderId="0" xfId="0">
      <alignment vertical="center"/>
    </xf>
    <xf numFmtId="0" fontId="4" fillId="0" borderId="0" xfId="2" applyFont="1"/>
    <xf numFmtId="0" fontId="4" fillId="0" borderId="3" xfId="2" applyFont="1" applyBorder="1"/>
    <xf numFmtId="0" fontId="4" fillId="0" borderId="6" xfId="2" applyFont="1" applyBorder="1"/>
    <xf numFmtId="0" fontId="13" fillId="0" borderId="0" xfId="3" applyFont="1">
      <alignment vertical="center"/>
    </xf>
    <xf numFmtId="0" fontId="10" fillId="0" borderId="13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1" xfId="3" quotePrefix="1" applyFont="1" applyBorder="1" applyAlignment="1">
      <alignment horizontal="center" vertical="top"/>
    </xf>
    <xf numFmtId="0" fontId="13" fillId="0" borderId="12" xfId="3" applyFont="1" applyBorder="1" applyAlignment="1">
      <alignment horizontal="center" vertical="center"/>
    </xf>
    <xf numFmtId="0" fontId="13" fillId="0" borderId="0" xfId="3" applyFont="1" applyAlignment="1">
      <alignment vertical="center" shrinkToFit="1"/>
    </xf>
    <xf numFmtId="0" fontId="4" fillId="0" borderId="3" xfId="2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  <xf numFmtId="0" fontId="4" fillId="0" borderId="0" xfId="2" applyFont="1" applyFill="1" applyAlignment="1">
      <alignment horizontal="left" vertical="center" shrinkToFit="1"/>
    </xf>
    <xf numFmtId="0" fontId="6" fillId="0" borderId="0" xfId="2" applyFont="1" applyFill="1" applyAlignment="1">
      <alignment horizontal="left" vertical="center" shrinkToFit="1"/>
    </xf>
    <xf numFmtId="0" fontId="6" fillId="0" borderId="7" xfId="2" applyFont="1" applyFill="1" applyBorder="1" applyAlignment="1">
      <alignment horizontal="left" vertical="center" shrinkToFit="1"/>
    </xf>
    <xf numFmtId="0" fontId="6" fillId="0" borderId="3" xfId="2" applyFont="1" applyFill="1" applyBorder="1" applyAlignment="1">
      <alignment horizontal="left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center" vertical="center" shrinkToFit="1"/>
    </xf>
    <xf numFmtId="0" fontId="4" fillId="0" borderId="3" xfId="2" quotePrefix="1" applyFont="1" applyFill="1" applyBorder="1" applyAlignment="1">
      <alignment horizontal="center" vertical="center" shrinkToFit="1"/>
    </xf>
    <xf numFmtId="0" fontId="4" fillId="2" borderId="9" xfId="2" applyFont="1" applyFill="1" applyBorder="1" applyAlignment="1">
      <alignment horizontal="center" vertical="center" shrinkToFit="1"/>
    </xf>
    <xf numFmtId="20" fontId="4" fillId="2" borderId="3" xfId="2" applyNumberFormat="1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20" fontId="4" fillId="0" borderId="3" xfId="2" applyNumberFormat="1" applyFont="1" applyFill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20" fontId="4" fillId="0" borderId="3" xfId="2" applyNumberFormat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13" fillId="0" borderId="6" xfId="3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20" fontId="4" fillId="0" borderId="0" xfId="2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2" applyFont="1" applyFill="1" applyBorder="1" applyAlignment="1">
      <alignment horizontal="left" vertical="center" shrinkToFit="1"/>
    </xf>
    <xf numFmtId="0" fontId="23" fillId="0" borderId="3" xfId="0" applyFont="1" applyBorder="1" applyAlignment="1">
      <alignment horizontal="center" vertical="center" shrinkToFit="1"/>
    </xf>
    <xf numFmtId="0" fontId="22" fillId="2" borderId="3" xfId="2" applyFont="1" applyFill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4" fillId="2" borderId="2" xfId="2" applyFont="1" applyFill="1" applyBorder="1" applyAlignment="1">
      <alignment horizontal="center" vertical="center" shrinkToFit="1"/>
    </xf>
    <xf numFmtId="0" fontId="21" fillId="0" borderId="3" xfId="2" applyFont="1" applyBorder="1" applyAlignment="1">
      <alignment horizontal="left" vertical="center"/>
    </xf>
    <xf numFmtId="0" fontId="13" fillId="0" borderId="14" xfId="3" applyFont="1" applyBorder="1">
      <alignment vertical="center"/>
    </xf>
    <xf numFmtId="0" fontId="14" fillId="0" borderId="0" xfId="3" applyFont="1">
      <alignment vertical="center"/>
    </xf>
    <xf numFmtId="0" fontId="13" fillId="0" borderId="0" xfId="3" applyFont="1" applyAlignment="1">
      <alignment horizontal="center" vertical="center"/>
    </xf>
    <xf numFmtId="0" fontId="13" fillId="0" borderId="6" xfId="3" applyFont="1" applyBorder="1">
      <alignment vertical="center"/>
    </xf>
    <xf numFmtId="0" fontId="13" fillId="0" borderId="0" xfId="3" quotePrefix="1" applyFont="1" applyAlignment="1">
      <alignment horizontal="center" vertical="top"/>
    </xf>
    <xf numFmtId="0" fontId="4" fillId="0" borderId="3" xfId="2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3" fillId="0" borderId="0" xfId="3" applyFont="1">
      <alignment vertical="center"/>
    </xf>
    <xf numFmtId="0" fontId="0" fillId="0" borderId="0" xfId="0" applyAlignment="1">
      <alignment horizontal="center" vertical="center" shrinkToFit="1"/>
    </xf>
    <xf numFmtId="0" fontId="13" fillId="0" borderId="1" xfId="3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top" textRotation="255" shrinkToFit="1"/>
    </xf>
    <xf numFmtId="0" fontId="0" fillId="0" borderId="0" xfId="0" applyAlignment="1">
      <alignment horizontal="center" vertical="top" textRotation="255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/>
    </xf>
    <xf numFmtId="58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1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1" xfId="2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4" fillId="0" borderId="10" xfId="2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2" fillId="0" borderId="3" xfId="2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20" fontId="4" fillId="0" borderId="3" xfId="2" applyNumberFormat="1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4" fillId="2" borderId="2" xfId="2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2" borderId="9" xfId="2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6" fillId="0" borderId="1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8" fillId="0" borderId="1" xfId="2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21" fillId="2" borderId="2" xfId="2" applyFont="1" applyFill="1" applyBorder="1" applyAlignment="1">
      <alignment horizontal="center" vertical="center" shrinkToFit="1"/>
    </xf>
    <xf numFmtId="0" fontId="22" fillId="0" borderId="10" xfId="2" applyFont="1" applyFill="1" applyBorder="1" applyAlignment="1">
      <alignment horizontal="center" vertical="center" textRotation="255" shrinkToFit="1"/>
    </xf>
    <xf numFmtId="0" fontId="6" fillId="0" borderId="2" xfId="2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4" fillId="0" borderId="9" xfId="2" applyFont="1" applyFill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10" fillId="0" borderId="3" xfId="3" quotePrefix="1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shrinkToFit="1"/>
    </xf>
    <xf numFmtId="0" fontId="25" fillId="0" borderId="10" xfId="3" applyFont="1" applyBorder="1" applyAlignment="1">
      <alignment horizontal="left" vertical="center" shrinkToFit="1"/>
    </xf>
    <xf numFmtId="0" fontId="25" fillId="0" borderId="11" xfId="3" applyFont="1" applyBorder="1" applyAlignment="1">
      <alignment horizontal="left" vertical="center" shrinkToFit="1"/>
    </xf>
    <xf numFmtId="0" fontId="13" fillId="0" borderId="7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25" fillId="0" borderId="3" xfId="3" applyFont="1" applyBorder="1" applyAlignment="1">
      <alignment horizontal="left" vertical="center" shrinkToFit="1"/>
    </xf>
    <xf numFmtId="0" fontId="9" fillId="0" borderId="3" xfId="3" applyFont="1" applyBorder="1" applyAlignment="1">
      <alignment horizontal="center" vertical="center" shrinkToFit="1"/>
    </xf>
    <xf numFmtId="0" fontId="10" fillId="0" borderId="2" xfId="3" quotePrefix="1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2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25" fillId="0" borderId="2" xfId="3" applyFont="1" applyBorder="1" applyAlignment="1">
      <alignment horizontal="left" vertical="center" shrinkToFit="1"/>
    </xf>
    <xf numFmtId="0" fontId="14" fillId="0" borderId="0" xfId="3" applyFont="1" applyAlignment="1">
      <alignment horizontal="left" vertical="center"/>
    </xf>
    <xf numFmtId="0" fontId="10" fillId="0" borderId="5" xfId="3" quotePrefix="1" applyFont="1" applyBorder="1" applyAlignment="1">
      <alignment horizontal="center" vertical="center"/>
    </xf>
    <xf numFmtId="0" fontId="10" fillId="0" borderId="9" xfId="3" quotePrefix="1" applyFont="1" applyBorder="1" applyAlignment="1">
      <alignment horizontal="center" vertical="center"/>
    </xf>
    <xf numFmtId="0" fontId="10" fillId="0" borderId="6" xfId="3" quotePrefix="1" applyFont="1" applyBorder="1" applyAlignment="1">
      <alignment horizontal="center" vertical="center" shrinkToFit="1"/>
    </xf>
    <xf numFmtId="0" fontId="10" fillId="0" borderId="0" xfId="3" applyFont="1" applyAlignment="1">
      <alignment horizontal="center" vertical="center" shrinkToFit="1"/>
    </xf>
    <xf numFmtId="0" fontId="11" fillId="0" borderId="6" xfId="3" applyFont="1" applyBorder="1" applyAlignment="1">
      <alignment vertical="center" shrinkToFit="1"/>
    </xf>
    <xf numFmtId="0" fontId="11" fillId="0" borderId="0" xfId="3" applyFont="1" applyAlignment="1">
      <alignment vertical="center" shrinkToFit="1"/>
    </xf>
    <xf numFmtId="0" fontId="8" fillId="0" borderId="6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11" fillId="0" borderId="26" xfId="3" applyFont="1" applyBorder="1" applyAlignment="1">
      <alignment horizontal="center" vertical="center"/>
    </xf>
    <xf numFmtId="0" fontId="11" fillId="0" borderId="27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7" fillId="0" borderId="35" xfId="3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/>
    </xf>
    <xf numFmtId="0" fontId="24" fillId="0" borderId="36" xfId="3" applyFont="1" applyBorder="1" applyAlignment="1">
      <alignment horizontal="center" vertical="center"/>
    </xf>
    <xf numFmtId="0" fontId="10" fillId="0" borderId="10" xfId="3" quotePrefix="1" applyFont="1" applyBorder="1" applyAlignment="1">
      <alignment horizontal="center" vertical="center" shrinkToFit="1"/>
    </xf>
    <xf numFmtId="0" fontId="10" fillId="0" borderId="11" xfId="3" quotePrefix="1" applyFont="1" applyBorder="1" applyAlignment="1">
      <alignment horizontal="center" vertical="center" shrinkToFit="1"/>
    </xf>
    <xf numFmtId="58" fontId="13" fillId="0" borderId="0" xfId="3" applyNumberFormat="1" applyFont="1">
      <alignment vertical="center"/>
    </xf>
    <xf numFmtId="0" fontId="13" fillId="0" borderId="0" xfId="3" applyFont="1">
      <alignment vertical="center"/>
    </xf>
    <xf numFmtId="0" fontId="9" fillId="0" borderId="2" xfId="3" applyFont="1" applyBorder="1" applyAlignment="1">
      <alignment horizontal="center" vertical="center" shrinkToFit="1"/>
    </xf>
    <xf numFmtId="0" fontId="9" fillId="0" borderId="9" xfId="3" applyFont="1" applyBorder="1" applyAlignment="1">
      <alignment horizontal="center" vertical="center" shrinkToFit="1"/>
    </xf>
    <xf numFmtId="0" fontId="10" fillId="0" borderId="14" xfId="3" applyFont="1" applyBorder="1" applyAlignment="1">
      <alignment horizontal="center" vertical="center"/>
    </xf>
    <xf numFmtId="0" fontId="11" fillId="0" borderId="3" xfId="3" applyFont="1" applyBorder="1" applyAlignment="1">
      <alignment vertical="center" shrinkToFit="1"/>
    </xf>
    <xf numFmtId="0" fontId="7" fillId="0" borderId="0" xfId="3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3" applyFont="1">
      <alignment vertical="center"/>
    </xf>
    <xf numFmtId="0" fontId="11" fillId="0" borderId="2" xfId="3" applyFont="1" applyBorder="1" applyAlignment="1">
      <alignment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top" textRotation="255" shrinkToFit="1"/>
    </xf>
    <xf numFmtId="0" fontId="0" fillId="0" borderId="9" xfId="0" applyBorder="1" applyAlignment="1">
      <alignment horizontal="center" vertical="top" textRotation="255" shrinkToFit="1"/>
    </xf>
    <xf numFmtId="0" fontId="0" fillId="0" borderId="8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4">
    <cellStyle name="桁区切り [0.00]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E45"/>
  <sheetViews>
    <sheetView zoomScaleNormal="100" zoomScaleSheetLayoutView="110" workbookViewId="0">
      <selection activeCell="G14" sqref="G14"/>
    </sheetView>
  </sheetViews>
  <sheetFormatPr defaultRowHeight="13.5" x14ac:dyDescent="0.15"/>
  <cols>
    <col min="1" max="1" width="9" style="1"/>
    <col min="2" max="2" width="3.75" style="1" customWidth="1"/>
    <col min="3" max="3" width="33.625" style="1" customWidth="1"/>
    <col min="4" max="4" width="17" style="1" customWidth="1"/>
    <col min="5" max="5" width="13.375" style="1" customWidth="1"/>
    <col min="6" max="16384" width="9" style="1"/>
  </cols>
  <sheetData>
    <row r="1" spans="1:5" ht="17.25" customHeight="1" x14ac:dyDescent="0.15">
      <c r="D1" s="103"/>
      <c r="E1" s="104"/>
    </row>
    <row r="2" spans="1:5" ht="17.25" customHeight="1" x14ac:dyDescent="0.15">
      <c r="A2" s="105" t="s">
        <v>113</v>
      </c>
      <c r="B2" s="106"/>
      <c r="C2" s="106"/>
      <c r="D2" s="106"/>
      <c r="E2" s="106"/>
    </row>
    <row r="3" spans="1:5" ht="17.25" customHeight="1" x14ac:dyDescent="0.15">
      <c r="A3" s="57"/>
      <c r="B3" s="58"/>
      <c r="C3" s="58"/>
      <c r="D3" s="58"/>
      <c r="E3" s="58"/>
    </row>
    <row r="4" spans="1:5" ht="17.25" customHeight="1" x14ac:dyDescent="0.15">
      <c r="A4" s="57"/>
      <c r="B4" s="58"/>
      <c r="C4" s="58"/>
      <c r="D4" s="58"/>
      <c r="E4" s="58"/>
    </row>
    <row r="5" spans="1:5" ht="17.25" customHeight="1" x14ac:dyDescent="0.15">
      <c r="A5" s="107" t="s">
        <v>11</v>
      </c>
      <c r="B5" s="108"/>
      <c r="C5" s="108"/>
      <c r="D5" s="108"/>
      <c r="E5" s="108"/>
    </row>
    <row r="6" spans="1:5" ht="17.25" customHeight="1" x14ac:dyDescent="0.15">
      <c r="A6" s="26" t="s">
        <v>16</v>
      </c>
      <c r="B6" s="25" t="s">
        <v>17</v>
      </c>
      <c r="C6" s="25" t="s">
        <v>10</v>
      </c>
      <c r="D6" s="25" t="s">
        <v>18</v>
      </c>
      <c r="E6" s="25"/>
    </row>
    <row r="7" spans="1:5" ht="17.45" customHeight="1" x14ac:dyDescent="0.15">
      <c r="A7" s="109" t="s">
        <v>19</v>
      </c>
      <c r="B7" s="25">
        <v>1</v>
      </c>
      <c r="C7" s="11" t="s">
        <v>131</v>
      </c>
      <c r="D7" s="11" t="s">
        <v>24</v>
      </c>
      <c r="E7" s="25" t="s">
        <v>25</v>
      </c>
    </row>
    <row r="8" spans="1:5" ht="17.45" customHeight="1" x14ac:dyDescent="0.15">
      <c r="A8" s="110"/>
      <c r="B8" s="25">
        <v>2</v>
      </c>
      <c r="C8" s="11" t="s">
        <v>128</v>
      </c>
      <c r="D8" s="11" t="s">
        <v>127</v>
      </c>
      <c r="E8" s="11"/>
    </row>
    <row r="9" spans="1:5" ht="17.45" customHeight="1" x14ac:dyDescent="0.15">
      <c r="A9" s="110"/>
      <c r="B9" s="25">
        <v>3</v>
      </c>
      <c r="C9" s="11" t="s">
        <v>117</v>
      </c>
      <c r="D9" s="11" t="s">
        <v>115</v>
      </c>
      <c r="E9" s="11"/>
    </row>
    <row r="10" spans="1:5" ht="17.45" customHeight="1" x14ac:dyDescent="0.15">
      <c r="A10" s="111"/>
      <c r="B10" s="25">
        <v>4</v>
      </c>
      <c r="C10" s="11" t="s">
        <v>116</v>
      </c>
      <c r="D10" s="11" t="s">
        <v>115</v>
      </c>
      <c r="E10" s="11"/>
    </row>
    <row r="11" spans="1:5" ht="17.45" customHeight="1" x14ac:dyDescent="0.15">
      <c r="A11" s="109" t="s">
        <v>21</v>
      </c>
      <c r="B11" s="25">
        <v>5</v>
      </c>
      <c r="C11" s="11" t="s">
        <v>120</v>
      </c>
      <c r="D11" s="11" t="s">
        <v>121</v>
      </c>
      <c r="E11" s="11"/>
    </row>
    <row r="12" spans="1:5" ht="17.45" customHeight="1" x14ac:dyDescent="0.15">
      <c r="A12" s="110"/>
      <c r="B12" s="25">
        <v>6</v>
      </c>
      <c r="C12" s="11" t="s">
        <v>114</v>
      </c>
      <c r="D12" s="11" t="s">
        <v>115</v>
      </c>
      <c r="E12" s="11"/>
    </row>
    <row r="13" spans="1:5" ht="17.45" customHeight="1" x14ac:dyDescent="0.15">
      <c r="A13" s="110"/>
      <c r="B13" s="25">
        <v>7</v>
      </c>
      <c r="C13" s="11" t="s">
        <v>13</v>
      </c>
      <c r="D13" s="11" t="s">
        <v>22</v>
      </c>
      <c r="E13" s="11"/>
    </row>
    <row r="14" spans="1:5" ht="17.45" customHeight="1" x14ac:dyDescent="0.15">
      <c r="A14" s="111"/>
      <c r="B14" s="25">
        <v>8</v>
      </c>
      <c r="C14" s="11" t="s">
        <v>126</v>
      </c>
      <c r="D14" s="11" t="s">
        <v>127</v>
      </c>
      <c r="E14" s="11"/>
    </row>
    <row r="15" spans="1:5" ht="17.45" customHeight="1" x14ac:dyDescent="0.15">
      <c r="A15" s="109" t="s">
        <v>23</v>
      </c>
      <c r="B15" s="25">
        <v>9</v>
      </c>
      <c r="C15" s="11" t="s">
        <v>123</v>
      </c>
      <c r="D15" s="11" t="s">
        <v>124</v>
      </c>
      <c r="E15" s="11"/>
    </row>
    <row r="16" spans="1:5" ht="17.45" customHeight="1" x14ac:dyDescent="0.15">
      <c r="A16" s="110"/>
      <c r="B16" s="25">
        <v>10</v>
      </c>
      <c r="C16" s="11" t="s">
        <v>129</v>
      </c>
      <c r="D16" s="11" t="s">
        <v>155</v>
      </c>
      <c r="E16" s="11"/>
    </row>
    <row r="17" spans="1:5" ht="17.45" customHeight="1" x14ac:dyDescent="0.15">
      <c r="A17" s="110"/>
      <c r="B17" s="25">
        <v>11</v>
      </c>
      <c r="C17" s="11" t="s">
        <v>29</v>
      </c>
      <c r="D17" s="11" t="s">
        <v>24</v>
      </c>
      <c r="E17" s="11"/>
    </row>
    <row r="18" spans="1:5" ht="17.45" customHeight="1" x14ac:dyDescent="0.15">
      <c r="A18" s="111"/>
      <c r="B18" s="25">
        <v>12</v>
      </c>
      <c r="C18" s="11" t="s">
        <v>122</v>
      </c>
      <c r="D18" s="11" t="s">
        <v>121</v>
      </c>
      <c r="E18" s="11"/>
    </row>
    <row r="19" spans="1:5" ht="17.45" customHeight="1" x14ac:dyDescent="0.15">
      <c r="A19" s="109" t="s">
        <v>27</v>
      </c>
      <c r="B19" s="25">
        <v>13</v>
      </c>
      <c r="C19" s="46" t="s">
        <v>130</v>
      </c>
      <c r="D19" s="11" t="s">
        <v>156</v>
      </c>
      <c r="E19" s="11"/>
    </row>
    <row r="20" spans="1:5" ht="17.45" customHeight="1" x14ac:dyDescent="0.15">
      <c r="A20" s="110"/>
      <c r="B20" s="25">
        <v>14</v>
      </c>
      <c r="C20" s="46" t="s">
        <v>125</v>
      </c>
      <c r="D20" s="11" t="s">
        <v>124</v>
      </c>
      <c r="E20" s="11"/>
    </row>
    <row r="21" spans="1:5" ht="17.45" customHeight="1" x14ac:dyDescent="0.15">
      <c r="A21" s="110"/>
      <c r="B21" s="25">
        <v>15</v>
      </c>
      <c r="C21" s="11" t="s">
        <v>118</v>
      </c>
      <c r="D21" s="11" t="s">
        <v>119</v>
      </c>
      <c r="E21" s="11"/>
    </row>
    <row r="22" spans="1:5" ht="17.45" customHeight="1" x14ac:dyDescent="0.15">
      <c r="A22" s="111"/>
      <c r="B22" s="25">
        <v>16</v>
      </c>
      <c r="C22" s="11" t="s">
        <v>14</v>
      </c>
      <c r="D22" s="11" t="s">
        <v>20</v>
      </c>
      <c r="E22" s="11"/>
    </row>
    <row r="23" spans="1:5" ht="17.45" customHeight="1" x14ac:dyDescent="0.15">
      <c r="A23" s="76"/>
      <c r="B23" s="78"/>
      <c r="C23" s="79"/>
      <c r="D23" s="79"/>
      <c r="E23" s="79"/>
    </row>
    <row r="24" spans="1:5" ht="17.45" customHeight="1" x14ac:dyDescent="0.15">
      <c r="A24" s="76"/>
      <c r="B24" s="78"/>
      <c r="C24" s="79"/>
      <c r="D24" s="79"/>
      <c r="E24" s="79"/>
    </row>
    <row r="25" spans="1:5" ht="17.45" customHeight="1" x14ac:dyDescent="0.15">
      <c r="A25" s="76"/>
      <c r="B25" s="78"/>
      <c r="C25" s="79"/>
      <c r="D25" s="79"/>
      <c r="E25" s="79"/>
    </row>
    <row r="26" spans="1:5" ht="17.45" customHeight="1" x14ac:dyDescent="0.15">
      <c r="A26" s="107" t="s">
        <v>233</v>
      </c>
      <c r="B26" s="108"/>
      <c r="C26" s="108"/>
      <c r="D26" s="108"/>
      <c r="E26" s="108"/>
    </row>
    <row r="27" spans="1:5" ht="17.45" customHeight="1" x14ac:dyDescent="0.15">
      <c r="A27" s="112" t="s">
        <v>28</v>
      </c>
      <c r="B27" s="25">
        <v>17</v>
      </c>
      <c r="C27" s="1" t="s">
        <v>135</v>
      </c>
      <c r="D27" s="11" t="s">
        <v>115</v>
      </c>
      <c r="E27" s="2"/>
    </row>
    <row r="28" spans="1:5" ht="17.45" customHeight="1" x14ac:dyDescent="0.15">
      <c r="A28" s="113"/>
      <c r="B28" s="25">
        <v>18</v>
      </c>
      <c r="C28" s="11" t="s">
        <v>144</v>
      </c>
      <c r="D28" s="11" t="s">
        <v>155</v>
      </c>
      <c r="E28" s="2"/>
    </row>
    <row r="29" spans="1:5" ht="17.45" customHeight="1" x14ac:dyDescent="0.15">
      <c r="A29" s="113"/>
      <c r="B29" s="25">
        <v>19</v>
      </c>
      <c r="C29" s="11" t="s">
        <v>136</v>
      </c>
      <c r="D29" s="11" t="s">
        <v>121</v>
      </c>
      <c r="E29" s="2"/>
    </row>
    <row r="30" spans="1:5" ht="17.45" customHeight="1" x14ac:dyDescent="0.15">
      <c r="A30" s="114"/>
      <c r="B30" s="25">
        <v>20</v>
      </c>
      <c r="C30" s="11" t="s">
        <v>134</v>
      </c>
      <c r="D30" s="11" t="s">
        <v>115</v>
      </c>
      <c r="E30" s="2"/>
    </row>
    <row r="31" spans="1:5" ht="17.45" customHeight="1" x14ac:dyDescent="0.15">
      <c r="A31" s="112" t="s">
        <v>30</v>
      </c>
      <c r="B31" s="25">
        <v>21</v>
      </c>
      <c r="C31" s="11" t="s">
        <v>153</v>
      </c>
      <c r="D31" s="11" t="s">
        <v>124</v>
      </c>
      <c r="E31" s="2"/>
    </row>
    <row r="32" spans="1:5" ht="17.45" customHeight="1" x14ac:dyDescent="0.15">
      <c r="A32" s="113"/>
      <c r="B32" s="25">
        <v>22</v>
      </c>
      <c r="C32" s="11" t="s">
        <v>133</v>
      </c>
      <c r="D32" s="11" t="s">
        <v>115</v>
      </c>
      <c r="E32" s="2"/>
    </row>
    <row r="33" spans="1:5" ht="17.45" customHeight="1" x14ac:dyDescent="0.15">
      <c r="A33" s="113"/>
      <c r="B33" s="25">
        <v>23</v>
      </c>
      <c r="C33" s="11" t="s">
        <v>145</v>
      </c>
      <c r="D33" s="11" t="s">
        <v>24</v>
      </c>
      <c r="E33" s="2"/>
    </row>
    <row r="34" spans="1:5" ht="17.45" customHeight="1" x14ac:dyDescent="0.15">
      <c r="A34" s="114"/>
      <c r="B34" s="25">
        <v>24</v>
      </c>
      <c r="C34" s="11" t="s">
        <v>132</v>
      </c>
      <c r="D34" s="11" t="s">
        <v>115</v>
      </c>
      <c r="E34" s="2"/>
    </row>
    <row r="35" spans="1:5" ht="17.45" customHeight="1" x14ac:dyDescent="0.15">
      <c r="A35" s="112" t="s">
        <v>140</v>
      </c>
      <c r="B35" s="25">
        <v>25</v>
      </c>
      <c r="C35" s="11" t="s">
        <v>139</v>
      </c>
      <c r="D35" s="11" t="s">
        <v>124</v>
      </c>
      <c r="E35" s="2"/>
    </row>
    <row r="36" spans="1:5" ht="17.45" customHeight="1" x14ac:dyDescent="0.15">
      <c r="A36" s="113"/>
      <c r="B36" s="25">
        <v>26</v>
      </c>
      <c r="C36" s="11" t="s">
        <v>138</v>
      </c>
      <c r="D36" s="11" t="s">
        <v>124</v>
      </c>
      <c r="E36" s="2"/>
    </row>
    <row r="37" spans="1:5" ht="17.45" customHeight="1" x14ac:dyDescent="0.15">
      <c r="A37" s="113"/>
      <c r="B37" s="25">
        <v>27</v>
      </c>
      <c r="C37" s="11" t="s">
        <v>146</v>
      </c>
      <c r="D37" s="11" t="s">
        <v>24</v>
      </c>
      <c r="E37" s="2"/>
    </row>
    <row r="38" spans="1:5" ht="17.45" customHeight="1" x14ac:dyDescent="0.15">
      <c r="A38" s="114"/>
      <c r="B38" s="25">
        <v>28</v>
      </c>
      <c r="C38" s="11" t="s">
        <v>141</v>
      </c>
      <c r="D38" s="11" t="s">
        <v>124</v>
      </c>
      <c r="E38" s="2"/>
    </row>
    <row r="39" spans="1:5" ht="17.45" customHeight="1" x14ac:dyDescent="0.15">
      <c r="A39" s="112" t="s">
        <v>143</v>
      </c>
      <c r="B39" s="25">
        <v>29</v>
      </c>
      <c r="C39" s="11" t="s">
        <v>137</v>
      </c>
      <c r="D39" s="11" t="s">
        <v>121</v>
      </c>
      <c r="E39" s="2"/>
    </row>
    <row r="40" spans="1:5" ht="17.45" customHeight="1" x14ac:dyDescent="0.15">
      <c r="A40" s="113"/>
      <c r="B40" s="25">
        <v>30</v>
      </c>
      <c r="C40" s="11" t="s">
        <v>152</v>
      </c>
      <c r="D40" s="11" t="s">
        <v>124</v>
      </c>
      <c r="E40" s="2"/>
    </row>
    <row r="41" spans="1:5" ht="17.45" customHeight="1" x14ac:dyDescent="0.15">
      <c r="A41" s="113"/>
      <c r="B41" s="25">
        <v>31</v>
      </c>
      <c r="C41" s="11" t="s">
        <v>31</v>
      </c>
      <c r="D41" s="11" t="s">
        <v>22</v>
      </c>
      <c r="E41" s="2"/>
    </row>
    <row r="42" spans="1:5" ht="17.45" customHeight="1" x14ac:dyDescent="0.15">
      <c r="A42" s="114"/>
      <c r="B42" s="25">
        <v>32</v>
      </c>
      <c r="C42" s="11" t="s">
        <v>142</v>
      </c>
      <c r="D42" s="11" t="s">
        <v>26</v>
      </c>
      <c r="E42" s="2"/>
    </row>
    <row r="43" spans="1:5" ht="17.45" customHeight="1" x14ac:dyDescent="0.15">
      <c r="A43" s="115"/>
      <c r="B43" s="3"/>
      <c r="C43" s="3"/>
      <c r="D43" s="3"/>
      <c r="E43" s="3"/>
    </row>
    <row r="44" spans="1:5" ht="17.45" customHeight="1" x14ac:dyDescent="0.15">
      <c r="A44" s="116"/>
    </row>
    <row r="45" spans="1:5" x14ac:dyDescent="0.15">
      <c r="A45" s="116"/>
    </row>
  </sheetData>
  <mergeCells count="13">
    <mergeCell ref="A35:A38"/>
    <mergeCell ref="A39:A42"/>
    <mergeCell ref="A43:A45"/>
    <mergeCell ref="A15:A18"/>
    <mergeCell ref="A19:A22"/>
    <mergeCell ref="A26:E26"/>
    <mergeCell ref="A27:A30"/>
    <mergeCell ref="A31:A34"/>
    <mergeCell ref="D1:E1"/>
    <mergeCell ref="A2:E2"/>
    <mergeCell ref="A5:E5"/>
    <mergeCell ref="A7:A10"/>
    <mergeCell ref="A11:A14"/>
  </mergeCells>
  <phoneticPr fontId="2"/>
  <pageMargins left="1.1811023622047245" right="0.59055118110236227" top="0.78740157480314965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A1:T51"/>
  <sheetViews>
    <sheetView tabSelected="1" topLeftCell="A39" zoomScaleNormal="100" zoomScaleSheetLayoutView="90" workbookViewId="0">
      <selection activeCell="N46" sqref="N46"/>
    </sheetView>
  </sheetViews>
  <sheetFormatPr defaultRowHeight="13.5" x14ac:dyDescent="0.15"/>
  <cols>
    <col min="1" max="1" width="9.125" style="13" customWidth="1"/>
    <col min="2" max="2" width="6.625" style="13" customWidth="1"/>
    <col min="3" max="3" width="7.625" style="13" customWidth="1"/>
    <col min="4" max="4" width="10" style="13" customWidth="1"/>
    <col min="5" max="5" width="22.75" style="13" customWidth="1"/>
    <col min="6" max="6" width="5.125" style="13" customWidth="1"/>
    <col min="7" max="7" width="3.625" style="13" customWidth="1"/>
    <col min="8" max="8" width="5.125" style="13" customWidth="1"/>
    <col min="9" max="9" width="22.75" style="13" customWidth="1"/>
    <col min="10" max="10" width="10" style="13" customWidth="1"/>
    <col min="11" max="11" width="9.125" style="13" customWidth="1"/>
    <col min="12" max="12" width="6.625" style="13" customWidth="1"/>
    <col min="13" max="13" width="7.625" style="13" customWidth="1"/>
    <col min="14" max="14" width="10" style="13" customWidth="1"/>
    <col min="15" max="15" width="22.75" style="13" customWidth="1"/>
    <col min="16" max="16" width="5.125" style="13" customWidth="1"/>
    <col min="17" max="17" width="3.625" style="13" customWidth="1"/>
    <col min="18" max="18" width="5.125" style="13" customWidth="1"/>
    <col min="19" max="19" width="22.75" style="13" customWidth="1"/>
    <col min="20" max="20" width="10" style="13" customWidth="1"/>
    <col min="21" max="16384" width="9" style="13"/>
  </cols>
  <sheetData>
    <row r="1" spans="1:20" ht="24.95" customHeight="1" x14ac:dyDescent="0.15">
      <c r="A1" s="148" t="s">
        <v>44</v>
      </c>
      <c r="B1" s="149"/>
      <c r="C1" s="149"/>
      <c r="D1" s="149"/>
      <c r="E1" s="149"/>
      <c r="F1" s="149"/>
      <c r="G1" s="149"/>
      <c r="H1" s="149"/>
      <c r="I1" s="149"/>
      <c r="J1" s="149"/>
      <c r="K1" s="148" t="s">
        <v>44</v>
      </c>
      <c r="L1" s="149"/>
      <c r="M1" s="149"/>
      <c r="N1" s="149"/>
      <c r="O1" s="149"/>
      <c r="P1" s="149"/>
      <c r="Q1" s="149"/>
      <c r="R1" s="149"/>
      <c r="S1" s="149"/>
      <c r="T1" s="149"/>
    </row>
    <row r="2" spans="1:20" ht="15" customHeight="1" x14ac:dyDescent="0.15"/>
    <row r="3" spans="1:20" s="14" customFormat="1" ht="17.45" customHeight="1" x14ac:dyDescent="0.15">
      <c r="A3" s="150" t="s">
        <v>42</v>
      </c>
      <c r="B3" s="151"/>
      <c r="C3" s="151"/>
      <c r="D3" s="147" t="s">
        <v>35</v>
      </c>
      <c r="E3" s="147"/>
      <c r="F3" s="147"/>
      <c r="G3" s="147"/>
      <c r="H3" s="147"/>
      <c r="I3" s="147"/>
      <c r="J3" s="147"/>
      <c r="K3" s="150" t="s">
        <v>43</v>
      </c>
      <c r="L3" s="151"/>
      <c r="M3" s="151"/>
      <c r="N3" s="147" t="s">
        <v>35</v>
      </c>
      <c r="O3" s="147"/>
      <c r="P3" s="147"/>
      <c r="Q3" s="147"/>
      <c r="R3" s="147"/>
      <c r="S3" s="147"/>
      <c r="T3" s="147"/>
    </row>
    <row r="4" spans="1:20" s="14" customFormat="1" ht="17.45" customHeight="1" x14ac:dyDescent="0.15">
      <c r="A4" s="15"/>
      <c r="B4" s="23" t="s">
        <v>0</v>
      </c>
      <c r="C4" s="23" t="s">
        <v>1</v>
      </c>
      <c r="D4" s="130" t="s">
        <v>10</v>
      </c>
      <c r="E4" s="158"/>
      <c r="F4" s="131"/>
      <c r="G4" s="23"/>
      <c r="H4" s="130" t="s">
        <v>10</v>
      </c>
      <c r="I4" s="158"/>
      <c r="J4" s="131"/>
      <c r="K4" s="16"/>
      <c r="L4" s="17" t="s">
        <v>0</v>
      </c>
      <c r="M4" s="17" t="s">
        <v>1</v>
      </c>
      <c r="N4" s="154" t="s">
        <v>10</v>
      </c>
      <c r="O4" s="155"/>
      <c r="P4" s="156"/>
      <c r="Q4" s="17"/>
      <c r="R4" s="154" t="s">
        <v>10</v>
      </c>
      <c r="S4" s="155"/>
      <c r="T4" s="156"/>
    </row>
    <row r="5" spans="1:20" s="14" customFormat="1" ht="17.45" customHeight="1" x14ac:dyDescent="0.15">
      <c r="A5" s="153" t="s">
        <v>32</v>
      </c>
      <c r="B5" s="18">
        <v>1</v>
      </c>
      <c r="C5" s="24">
        <v>0.375</v>
      </c>
      <c r="D5" s="130" t="str">
        <f>参加ﾁｰﾑ!$C$7</f>
        <v>Ａｏｉトップガン</v>
      </c>
      <c r="E5" s="131"/>
      <c r="F5" s="52">
        <v>2</v>
      </c>
      <c r="G5" s="19" t="s">
        <v>40</v>
      </c>
      <c r="H5" s="52">
        <v>7</v>
      </c>
      <c r="I5" s="130" t="str">
        <f>参加ﾁｰﾑ!$C$9</f>
        <v>いいのフェニックス</v>
      </c>
      <c r="J5" s="131"/>
      <c r="K5" s="153" t="s">
        <v>32</v>
      </c>
      <c r="L5" s="18">
        <v>1</v>
      </c>
      <c r="M5" s="24">
        <v>0.375</v>
      </c>
      <c r="N5" s="157" t="str">
        <f>参加ﾁｰﾑ!$C$11</f>
        <v>永盛ミュートス・キッズ</v>
      </c>
      <c r="O5" s="131"/>
      <c r="P5" s="52">
        <v>9</v>
      </c>
      <c r="Q5" s="27" t="s">
        <v>39</v>
      </c>
      <c r="R5" s="52">
        <v>7</v>
      </c>
      <c r="S5" s="130" t="str">
        <f>参加ﾁｰﾑ!$C$13</f>
        <v>新鶴ファイターズ</v>
      </c>
      <c r="T5" s="131"/>
    </row>
    <row r="6" spans="1:20" s="14" customFormat="1" ht="17.45" customHeight="1" x14ac:dyDescent="0.15">
      <c r="A6" s="159"/>
      <c r="B6" s="18">
        <v>2</v>
      </c>
      <c r="C6" s="24">
        <v>0.38125000000000003</v>
      </c>
      <c r="D6" s="130" t="str">
        <f>参加ﾁｰﾑ!$C$15</f>
        <v>Ｓ．Ｎ．Ｄ．Ｃ　ＧＡＣＫＹ’Ｓ</v>
      </c>
      <c r="E6" s="131"/>
      <c r="F6" s="52">
        <v>10</v>
      </c>
      <c r="G6" s="19" t="s">
        <v>39</v>
      </c>
      <c r="H6" s="52">
        <v>7</v>
      </c>
      <c r="I6" s="130" t="str">
        <f>参加ﾁｰﾑ!$C$17</f>
        <v>城西レッドウイングス</v>
      </c>
      <c r="J6" s="131"/>
      <c r="K6" s="134"/>
      <c r="L6" s="18">
        <v>2</v>
      </c>
      <c r="M6" s="24">
        <v>0.38125000000000003</v>
      </c>
      <c r="N6" s="157" t="str">
        <f>参加ﾁｰﾑ!$C$19</f>
        <v>ドルフィンズ二葉</v>
      </c>
      <c r="O6" s="131"/>
      <c r="P6" s="52">
        <v>8</v>
      </c>
      <c r="Q6" s="27" t="s">
        <v>39</v>
      </c>
      <c r="R6" s="52">
        <v>4</v>
      </c>
      <c r="S6" s="130" t="str">
        <f>参加ﾁｰﾑ!$C$21</f>
        <v>本宮ドッジボールスポーツ少年団</v>
      </c>
      <c r="T6" s="131"/>
    </row>
    <row r="7" spans="1:20" s="14" customFormat="1" ht="17.45" customHeight="1" x14ac:dyDescent="0.15">
      <c r="A7" s="159"/>
      <c r="B7" s="18">
        <v>3</v>
      </c>
      <c r="C7" s="24">
        <v>0.38750000000000001</v>
      </c>
      <c r="D7" s="130" t="str">
        <f>参加ﾁｰﾑ!$C$8</f>
        <v>ＦＵＫＵＳＨＩＭＡ　Ｂｅ　Ｆｌｙ　Ⅱ</v>
      </c>
      <c r="E7" s="131"/>
      <c r="F7" s="52">
        <v>7</v>
      </c>
      <c r="G7" s="19" t="s">
        <v>39</v>
      </c>
      <c r="H7" s="52">
        <v>10</v>
      </c>
      <c r="I7" s="130" t="str">
        <f>参加ﾁｰﾑ!$C$10</f>
        <v>キングフューチャーズ</v>
      </c>
      <c r="J7" s="131"/>
      <c r="K7" s="134"/>
      <c r="L7" s="18">
        <v>3</v>
      </c>
      <c r="M7" s="24">
        <v>0.38750000000000001</v>
      </c>
      <c r="N7" s="157" t="str">
        <f>参加ﾁｰﾑ!$C$12</f>
        <v>鳥川ライジングファルコン</v>
      </c>
      <c r="O7" s="131"/>
      <c r="P7" s="52">
        <v>8</v>
      </c>
      <c r="Q7" s="27" t="s">
        <v>41</v>
      </c>
      <c r="R7" s="52">
        <v>6</v>
      </c>
      <c r="S7" s="130" t="str">
        <f>参加ﾁｰﾑ!$C$14</f>
        <v>ＦＵＫＵＳＨＩＭＡ　Ｂｅ　Ｆｌｙ　Ⅰ</v>
      </c>
      <c r="T7" s="131"/>
    </row>
    <row r="8" spans="1:20" s="14" customFormat="1" ht="17.45" customHeight="1" x14ac:dyDescent="0.15">
      <c r="A8" s="159"/>
      <c r="B8" s="18">
        <v>4</v>
      </c>
      <c r="C8" s="24">
        <v>0.39374999999999999</v>
      </c>
      <c r="D8" s="130" t="str">
        <f>参加ﾁｰﾑ!$C$16</f>
        <v>ビクトリーやまと</v>
      </c>
      <c r="E8" s="131"/>
      <c r="F8" s="52">
        <v>11</v>
      </c>
      <c r="G8" s="27" t="s">
        <v>39</v>
      </c>
      <c r="H8" s="52">
        <v>7</v>
      </c>
      <c r="I8" s="130" t="str">
        <f>参加ﾁｰﾑ!$C$18</f>
        <v>ブルースターキング</v>
      </c>
      <c r="J8" s="131"/>
      <c r="K8" s="134"/>
      <c r="L8" s="18">
        <v>4</v>
      </c>
      <c r="M8" s="24">
        <v>0.39374999999999999</v>
      </c>
      <c r="N8" s="157" t="str">
        <f>参加ﾁｰﾑ!$C$20</f>
        <v>須賀川ブルーインパルス</v>
      </c>
      <c r="O8" s="131"/>
      <c r="P8" s="52">
        <v>7</v>
      </c>
      <c r="Q8" s="27" t="s">
        <v>39</v>
      </c>
      <c r="R8" s="52">
        <v>6</v>
      </c>
      <c r="S8" s="130" t="str">
        <f>参加ﾁｰﾑ!$C$22</f>
        <v>門田パープルソウル</v>
      </c>
      <c r="T8" s="131"/>
    </row>
    <row r="9" spans="1:20" s="14" customFormat="1" ht="17.45" customHeight="1" x14ac:dyDescent="0.15">
      <c r="A9" s="159"/>
      <c r="B9" s="20">
        <v>5</v>
      </c>
      <c r="C9" s="21">
        <v>0.4</v>
      </c>
      <c r="D9" s="128" t="str">
        <f>参加ﾁｰﾑ!$C$27</f>
        <v>ＷＡＮＯドリームズＪｒ</v>
      </c>
      <c r="E9" s="129"/>
      <c r="F9" s="22">
        <v>7</v>
      </c>
      <c r="G9" s="22" t="s">
        <v>39</v>
      </c>
      <c r="H9" s="22">
        <v>3</v>
      </c>
      <c r="I9" s="128" t="str">
        <f>参加ﾁｰﾑ!$C$29</f>
        <v>プレジール・キッズ</v>
      </c>
      <c r="J9" s="129"/>
      <c r="K9" s="134"/>
      <c r="L9" s="20">
        <v>5</v>
      </c>
      <c r="M9" s="21">
        <v>0.4</v>
      </c>
      <c r="N9" s="137" t="str">
        <f>参加ﾁｰﾑ!$C$31</f>
        <v>須賀川ゴジラキッズジュニア</v>
      </c>
      <c r="O9" s="129"/>
      <c r="P9" s="22">
        <v>7</v>
      </c>
      <c r="Q9" s="22" t="s">
        <v>39</v>
      </c>
      <c r="R9" s="22">
        <v>3</v>
      </c>
      <c r="S9" s="128" t="str">
        <f>参加ﾁｰﾑ!$C$33</f>
        <v>城西レッドウイングスＪｒ</v>
      </c>
      <c r="T9" s="129"/>
    </row>
    <row r="10" spans="1:20" s="14" customFormat="1" ht="17.45" customHeight="1" x14ac:dyDescent="0.15">
      <c r="A10" s="159"/>
      <c r="B10" s="20">
        <v>6</v>
      </c>
      <c r="C10" s="21">
        <v>0.40625</v>
      </c>
      <c r="D10" s="152" t="str">
        <f>参加ﾁｰﾑ!$C$35</f>
        <v>須賀川ブルーインパルスＪｒ</v>
      </c>
      <c r="E10" s="129"/>
      <c r="F10" s="22">
        <v>2</v>
      </c>
      <c r="G10" s="22" t="s">
        <v>39</v>
      </c>
      <c r="H10" s="22">
        <v>5</v>
      </c>
      <c r="I10" s="128" t="str">
        <f>参加ﾁｰﾑ!$C$37</f>
        <v>Ａｏｉミラクルキッズ</v>
      </c>
      <c r="J10" s="129"/>
      <c r="K10" s="134"/>
      <c r="L10" s="20">
        <v>6</v>
      </c>
      <c r="M10" s="21">
        <v>0.40625</v>
      </c>
      <c r="N10" s="137" t="str">
        <f>参加ﾁｰﾑ!$C$39</f>
        <v>ブルースターキングＪｒ</v>
      </c>
      <c r="O10" s="129"/>
      <c r="P10" s="22">
        <v>5</v>
      </c>
      <c r="Q10" s="22" t="s">
        <v>39</v>
      </c>
      <c r="R10" s="22">
        <v>6</v>
      </c>
      <c r="S10" s="128" t="str">
        <f>参加ﾁｰﾑ!$C$41</f>
        <v>新鶴ファイターズＪｒ</v>
      </c>
      <c r="T10" s="129"/>
    </row>
    <row r="11" spans="1:20" s="14" customFormat="1" ht="17.45" customHeight="1" x14ac:dyDescent="0.15">
      <c r="A11" s="159"/>
      <c r="B11" s="20">
        <v>7</v>
      </c>
      <c r="C11" s="21">
        <v>0.41249999999999998</v>
      </c>
      <c r="D11" s="128" t="str">
        <f>参加ﾁｰﾑ!$C$28</f>
        <v>やまとファイターズ</v>
      </c>
      <c r="E11" s="129"/>
      <c r="F11" s="22">
        <v>4</v>
      </c>
      <c r="G11" s="22" t="s">
        <v>39</v>
      </c>
      <c r="H11" s="22">
        <v>0</v>
      </c>
      <c r="I11" s="128" t="str">
        <f>参加ﾁｰﾑ!$C$30</f>
        <v>いいのチビックス</v>
      </c>
      <c r="J11" s="129"/>
      <c r="K11" s="134"/>
      <c r="L11" s="20">
        <v>7</v>
      </c>
      <c r="M11" s="21">
        <v>0.41249999999999998</v>
      </c>
      <c r="N11" s="128" t="str">
        <f>参加ﾁｰﾑ!$C$32</f>
        <v>キングフューチャーズＪｒ</v>
      </c>
      <c r="O11" s="129"/>
      <c r="P11" s="22">
        <v>3</v>
      </c>
      <c r="Q11" s="22" t="s">
        <v>39</v>
      </c>
      <c r="R11" s="22">
        <v>5</v>
      </c>
      <c r="S11" s="128" t="str">
        <f>参加ﾁｰﾑ!$C$34</f>
        <v>鳥川トレルンジャー</v>
      </c>
      <c r="T11" s="129"/>
    </row>
    <row r="12" spans="1:20" s="14" customFormat="1" ht="17.45" customHeight="1" x14ac:dyDescent="0.15">
      <c r="A12" s="159"/>
      <c r="B12" s="20">
        <v>8</v>
      </c>
      <c r="C12" s="21">
        <v>0.41875000000000001</v>
      </c>
      <c r="D12" s="128" t="str">
        <f>参加ﾁｰﾑ!$C$36</f>
        <v>Ｓ．Ｎ．Ｄ．Ｃ　ＧＡＣＫＹ’Ｓ　Ｊｒ</v>
      </c>
      <c r="E12" s="129"/>
      <c r="F12" s="22">
        <v>4</v>
      </c>
      <c r="G12" s="22" t="s">
        <v>39</v>
      </c>
      <c r="H12" s="22">
        <v>1</v>
      </c>
      <c r="I12" s="128" t="str">
        <f>参加ﾁｰﾑ!$C$38</f>
        <v>須賀川ミニラキッズ１</v>
      </c>
      <c r="J12" s="129"/>
      <c r="K12" s="134"/>
      <c r="L12" s="20">
        <v>8</v>
      </c>
      <c r="M12" s="21">
        <v>0.41875000000000001</v>
      </c>
      <c r="N12" s="128" t="str">
        <f>参加ﾁｰﾑ!$C$40</f>
        <v>須賀川ミニラキッズＡ</v>
      </c>
      <c r="O12" s="129"/>
      <c r="P12" s="22">
        <v>2</v>
      </c>
      <c r="Q12" s="22" t="s">
        <v>39</v>
      </c>
      <c r="R12" s="22">
        <v>5</v>
      </c>
      <c r="S12" s="128" t="str">
        <f>参加ﾁｰﾑ!$C$42</f>
        <v>白二ビクトリー・ジュニア</v>
      </c>
      <c r="T12" s="129"/>
    </row>
    <row r="13" spans="1:20" s="14" customFormat="1" ht="17.45" customHeight="1" x14ac:dyDescent="0.15">
      <c r="A13" s="159"/>
      <c r="B13" s="18">
        <v>9</v>
      </c>
      <c r="C13" s="24">
        <v>0.42499999999999999</v>
      </c>
      <c r="D13" s="130" t="str">
        <f>参加ﾁｰﾑ!$C$13</f>
        <v>新鶴ファイターズ</v>
      </c>
      <c r="E13" s="131"/>
      <c r="F13" s="52">
        <v>10</v>
      </c>
      <c r="G13" s="27" t="s">
        <v>39</v>
      </c>
      <c r="H13" s="52">
        <v>5</v>
      </c>
      <c r="I13" s="130" t="str">
        <f>参加ﾁｰﾑ!$C$14</f>
        <v>ＦＵＫＵＳＨＩＭＡ　Ｂｅ　Ｆｌｙ　Ⅰ</v>
      </c>
      <c r="J13" s="131"/>
      <c r="K13" s="134"/>
      <c r="L13" s="18">
        <v>9</v>
      </c>
      <c r="M13" s="24">
        <v>0.42499999999999999</v>
      </c>
      <c r="N13" s="130" t="str">
        <f>参加ﾁｰﾑ!$C$9</f>
        <v>いいのフェニックス</v>
      </c>
      <c r="O13" s="131"/>
      <c r="P13" s="52">
        <v>2</v>
      </c>
      <c r="Q13" s="27" t="s">
        <v>39</v>
      </c>
      <c r="R13" s="52">
        <v>8</v>
      </c>
      <c r="S13" s="130" t="str">
        <f>参加ﾁｰﾑ!$C$10</f>
        <v>キングフューチャーズ</v>
      </c>
      <c r="T13" s="131"/>
    </row>
    <row r="14" spans="1:20" s="14" customFormat="1" ht="17.45" customHeight="1" x14ac:dyDescent="0.15">
      <c r="A14" s="159"/>
      <c r="B14" s="18">
        <v>10</v>
      </c>
      <c r="C14" s="24">
        <v>0.43125000000000002</v>
      </c>
      <c r="D14" s="130" t="str">
        <f>参加ﾁｰﾑ!$C$21</f>
        <v>本宮ドッジボールスポーツ少年団</v>
      </c>
      <c r="E14" s="131"/>
      <c r="F14" s="52">
        <v>3</v>
      </c>
      <c r="G14" s="27" t="s">
        <v>39</v>
      </c>
      <c r="H14" s="52">
        <v>6</v>
      </c>
      <c r="I14" s="130" t="str">
        <f>参加ﾁｰﾑ!$C$22</f>
        <v>門田パープルソウル</v>
      </c>
      <c r="J14" s="131"/>
      <c r="K14" s="134"/>
      <c r="L14" s="18">
        <v>10</v>
      </c>
      <c r="M14" s="24">
        <v>0.43125000000000002</v>
      </c>
      <c r="N14" s="130" t="str">
        <f>参加ﾁｰﾑ!$C$17</f>
        <v>城西レッドウイングス</v>
      </c>
      <c r="O14" s="131"/>
      <c r="P14" s="52">
        <v>11</v>
      </c>
      <c r="Q14" s="27" t="s">
        <v>39</v>
      </c>
      <c r="R14" s="52">
        <v>8</v>
      </c>
      <c r="S14" s="130" t="str">
        <f>参加ﾁｰﾑ!$C$18</f>
        <v>ブルースターキング</v>
      </c>
      <c r="T14" s="131"/>
    </row>
    <row r="15" spans="1:20" s="14" customFormat="1" ht="17.45" customHeight="1" x14ac:dyDescent="0.15">
      <c r="A15" s="159"/>
      <c r="B15" s="18">
        <v>11</v>
      </c>
      <c r="C15" s="24">
        <v>0.4375</v>
      </c>
      <c r="D15" s="130" t="str">
        <f>参加ﾁｰﾑ!$C$11</f>
        <v>永盛ミュートス・キッズ</v>
      </c>
      <c r="E15" s="131"/>
      <c r="F15" s="52">
        <v>6</v>
      </c>
      <c r="G15" s="27" t="s">
        <v>39</v>
      </c>
      <c r="H15" s="52">
        <v>11</v>
      </c>
      <c r="I15" s="130" t="str">
        <f>参加ﾁｰﾑ!$C$12</f>
        <v>鳥川ライジングファルコン</v>
      </c>
      <c r="J15" s="131"/>
      <c r="K15" s="134"/>
      <c r="L15" s="18">
        <v>11</v>
      </c>
      <c r="M15" s="24">
        <v>0.4375</v>
      </c>
      <c r="N15" s="157" t="str">
        <f>参加ﾁｰﾑ!$C$7</f>
        <v>Ａｏｉトップガン</v>
      </c>
      <c r="O15" s="131"/>
      <c r="P15" s="52">
        <v>9</v>
      </c>
      <c r="Q15" s="27" t="s">
        <v>39</v>
      </c>
      <c r="R15" s="52">
        <v>9</v>
      </c>
      <c r="S15" s="130" t="str">
        <f>参加ﾁｰﾑ!$C$8</f>
        <v>ＦＵＫＵＳＨＩＭＡ　Ｂｅ　Ｆｌｙ　Ⅱ</v>
      </c>
      <c r="T15" s="131"/>
    </row>
    <row r="16" spans="1:20" s="14" customFormat="1" ht="17.45" customHeight="1" x14ac:dyDescent="0.15">
      <c r="A16" s="159"/>
      <c r="B16" s="18">
        <v>12</v>
      </c>
      <c r="C16" s="24">
        <v>0.44374999999999998</v>
      </c>
      <c r="D16" s="130" t="str">
        <f>参加ﾁｰﾑ!$C$19</f>
        <v>ドルフィンズ二葉</v>
      </c>
      <c r="E16" s="131"/>
      <c r="F16" s="52">
        <v>9</v>
      </c>
      <c r="G16" s="27" t="s">
        <v>39</v>
      </c>
      <c r="H16" s="52">
        <v>9</v>
      </c>
      <c r="I16" s="130" t="str">
        <f>参加ﾁｰﾑ!$C$20</f>
        <v>須賀川ブルーインパルス</v>
      </c>
      <c r="J16" s="131"/>
      <c r="K16" s="134"/>
      <c r="L16" s="18">
        <v>12</v>
      </c>
      <c r="M16" s="24">
        <v>0.44374999999999998</v>
      </c>
      <c r="N16" s="157" t="str">
        <f>参加ﾁｰﾑ!$C$15</f>
        <v>Ｓ．Ｎ．Ｄ．Ｃ　ＧＡＣＫＹ’Ｓ</v>
      </c>
      <c r="O16" s="131"/>
      <c r="P16" s="52">
        <v>7</v>
      </c>
      <c r="Q16" s="27" t="s">
        <v>39</v>
      </c>
      <c r="R16" s="52">
        <v>11</v>
      </c>
      <c r="S16" s="130" t="str">
        <f>参加ﾁｰﾑ!$C$16</f>
        <v>ビクトリーやまと</v>
      </c>
      <c r="T16" s="131"/>
    </row>
    <row r="17" spans="1:20" s="14" customFormat="1" ht="17.45" customHeight="1" x14ac:dyDescent="0.15">
      <c r="A17" s="159"/>
      <c r="B17" s="20">
        <v>13</v>
      </c>
      <c r="C17" s="21">
        <v>0.45</v>
      </c>
      <c r="D17" s="128" t="str">
        <f>参加ﾁｰﾑ!$C$33</f>
        <v>城西レッドウイングスＪｒ</v>
      </c>
      <c r="E17" s="129"/>
      <c r="F17" s="22">
        <v>4</v>
      </c>
      <c r="G17" s="22" t="s">
        <v>39</v>
      </c>
      <c r="H17" s="22">
        <v>5</v>
      </c>
      <c r="I17" s="128" t="str">
        <f>参加ﾁｰﾑ!$C$34</f>
        <v>鳥川トレルンジャー</v>
      </c>
      <c r="J17" s="129"/>
      <c r="K17" s="134"/>
      <c r="L17" s="20">
        <v>13</v>
      </c>
      <c r="M17" s="21">
        <v>0.45</v>
      </c>
      <c r="N17" s="137" t="str">
        <f>参加ﾁｰﾑ!$C$29</f>
        <v>プレジール・キッズ</v>
      </c>
      <c r="O17" s="129"/>
      <c r="P17" s="22">
        <v>3</v>
      </c>
      <c r="Q17" s="22" t="s">
        <v>39</v>
      </c>
      <c r="R17" s="22">
        <v>4</v>
      </c>
      <c r="S17" s="128" t="str">
        <f>参加ﾁｰﾑ!$C$30</f>
        <v>いいのチビックス</v>
      </c>
      <c r="T17" s="129"/>
    </row>
    <row r="18" spans="1:20" s="14" customFormat="1" ht="17.45" customHeight="1" x14ac:dyDescent="0.15">
      <c r="A18" s="159"/>
      <c r="B18" s="20">
        <v>14</v>
      </c>
      <c r="C18" s="21">
        <v>0.45624999999999999</v>
      </c>
      <c r="D18" s="128" t="str">
        <f>参加ﾁｰﾑ!$C$41</f>
        <v>新鶴ファイターズＪｒ</v>
      </c>
      <c r="E18" s="129"/>
      <c r="F18" s="22">
        <v>7</v>
      </c>
      <c r="G18" s="22" t="s">
        <v>39</v>
      </c>
      <c r="H18" s="22">
        <v>2</v>
      </c>
      <c r="I18" s="128" t="str">
        <f>参加ﾁｰﾑ!$C$42</f>
        <v>白二ビクトリー・ジュニア</v>
      </c>
      <c r="J18" s="129"/>
      <c r="K18" s="134"/>
      <c r="L18" s="20">
        <v>14</v>
      </c>
      <c r="M18" s="21">
        <v>0.45624999999999999</v>
      </c>
      <c r="N18" s="128" t="str">
        <f>参加ﾁｰﾑ!$C$37</f>
        <v>Ａｏｉミラクルキッズ</v>
      </c>
      <c r="O18" s="129"/>
      <c r="P18" s="22">
        <v>5</v>
      </c>
      <c r="Q18" s="22" t="s">
        <v>39</v>
      </c>
      <c r="R18" s="22">
        <v>2</v>
      </c>
      <c r="S18" s="128" t="str">
        <f>参加ﾁｰﾑ!$C$38</f>
        <v>須賀川ミニラキッズ１</v>
      </c>
      <c r="T18" s="129"/>
    </row>
    <row r="19" spans="1:20" s="14" customFormat="1" ht="17.45" customHeight="1" x14ac:dyDescent="0.15">
      <c r="A19" s="159"/>
      <c r="B19" s="20">
        <v>15</v>
      </c>
      <c r="C19" s="21">
        <v>0.46250000000000002</v>
      </c>
      <c r="D19" s="128" t="str">
        <f>参加ﾁｰﾑ!$C$31</f>
        <v>須賀川ゴジラキッズジュニア</v>
      </c>
      <c r="E19" s="129"/>
      <c r="F19" s="22">
        <v>5</v>
      </c>
      <c r="G19" s="22" t="s">
        <v>39</v>
      </c>
      <c r="H19" s="22">
        <v>5</v>
      </c>
      <c r="I19" s="128" t="str">
        <f>参加ﾁｰﾑ!$C$32</f>
        <v>キングフューチャーズＪｒ</v>
      </c>
      <c r="J19" s="129"/>
      <c r="K19" s="134"/>
      <c r="L19" s="20">
        <v>15</v>
      </c>
      <c r="M19" s="21">
        <v>0.46250000000000002</v>
      </c>
      <c r="N19" s="128" t="str">
        <f>参加ﾁｰﾑ!$C$27</f>
        <v>ＷＡＮＯドリームズＪｒ</v>
      </c>
      <c r="O19" s="136"/>
      <c r="P19" s="22">
        <v>3</v>
      </c>
      <c r="Q19" s="22" t="s">
        <v>39</v>
      </c>
      <c r="R19" s="22">
        <v>4</v>
      </c>
      <c r="S19" s="128" t="str">
        <f>参加ﾁｰﾑ!$C$28</f>
        <v>やまとファイターズ</v>
      </c>
      <c r="T19" s="129"/>
    </row>
    <row r="20" spans="1:20" s="14" customFormat="1" ht="17.45" customHeight="1" x14ac:dyDescent="0.15">
      <c r="A20" s="159"/>
      <c r="B20" s="20">
        <v>16</v>
      </c>
      <c r="C20" s="21">
        <v>0.46875</v>
      </c>
      <c r="D20" s="128" t="str">
        <f>参加ﾁｰﾑ!$C$39</f>
        <v>ブルースターキングＪｒ</v>
      </c>
      <c r="E20" s="129"/>
      <c r="F20" s="22">
        <v>7</v>
      </c>
      <c r="G20" s="22" t="s">
        <v>39</v>
      </c>
      <c r="H20" s="22">
        <v>2</v>
      </c>
      <c r="I20" s="128" t="str">
        <f>参加ﾁｰﾑ!$C$40</f>
        <v>須賀川ミニラキッズＡ</v>
      </c>
      <c r="J20" s="129"/>
      <c r="K20" s="134"/>
      <c r="L20" s="20">
        <v>16</v>
      </c>
      <c r="M20" s="21">
        <v>0.46875</v>
      </c>
      <c r="N20" s="128" t="str">
        <f>参加ﾁｰﾑ!$C$35</f>
        <v>須賀川ブルーインパルスＪｒ</v>
      </c>
      <c r="O20" s="129"/>
      <c r="P20" s="22">
        <v>3</v>
      </c>
      <c r="Q20" s="22" t="s">
        <v>39</v>
      </c>
      <c r="R20" s="22">
        <v>1</v>
      </c>
      <c r="S20" s="128" t="str">
        <f>参加ﾁｰﾑ!$C$36</f>
        <v>Ｓ．Ｎ．Ｄ．Ｃ　ＧＡＣＫＹ’Ｓ　Ｊｒ</v>
      </c>
      <c r="T20" s="129"/>
    </row>
    <row r="21" spans="1:20" s="14" customFormat="1" ht="17.45" customHeight="1" x14ac:dyDescent="0.15">
      <c r="A21" s="159"/>
      <c r="B21" s="18">
        <v>17</v>
      </c>
      <c r="C21" s="24">
        <v>0.47500000000000098</v>
      </c>
      <c r="D21" s="130" t="str">
        <f>参加ﾁｰﾑ!$C$10</f>
        <v>キングフューチャーズ</v>
      </c>
      <c r="E21" s="131"/>
      <c r="F21" s="52">
        <v>10</v>
      </c>
      <c r="G21" s="27" t="s">
        <v>39</v>
      </c>
      <c r="H21" s="52">
        <v>9</v>
      </c>
      <c r="I21" s="130" t="str">
        <f>参加ﾁｰﾑ!$C$7</f>
        <v>Ａｏｉトップガン</v>
      </c>
      <c r="J21" s="131"/>
      <c r="K21" s="134"/>
      <c r="L21" s="18">
        <v>17</v>
      </c>
      <c r="M21" s="24">
        <v>0.47500000000000098</v>
      </c>
      <c r="N21" s="130" t="str">
        <f>参加ﾁｰﾑ!$C$14</f>
        <v>ＦＵＫＵＳＨＩＭＡ　Ｂｅ　Ｆｌｙ　Ⅰ</v>
      </c>
      <c r="O21" s="131"/>
      <c r="P21" s="52">
        <v>6</v>
      </c>
      <c r="Q21" s="27" t="s">
        <v>39</v>
      </c>
      <c r="R21" s="52">
        <v>8</v>
      </c>
      <c r="S21" s="130" t="str">
        <f>参加ﾁｰﾑ!$C$11</f>
        <v>永盛ミュートス・キッズ</v>
      </c>
      <c r="T21" s="131"/>
    </row>
    <row r="22" spans="1:20" s="14" customFormat="1" ht="17.45" customHeight="1" x14ac:dyDescent="0.15">
      <c r="A22" s="159"/>
      <c r="B22" s="18">
        <v>18</v>
      </c>
      <c r="C22" s="24">
        <v>0.48125000000000101</v>
      </c>
      <c r="D22" s="130" t="str">
        <f>参加ﾁｰﾑ!$C$18</f>
        <v>ブルースターキング</v>
      </c>
      <c r="E22" s="131"/>
      <c r="F22" s="52">
        <v>7</v>
      </c>
      <c r="G22" s="27" t="s">
        <v>39</v>
      </c>
      <c r="H22" s="52">
        <v>10</v>
      </c>
      <c r="I22" s="130" t="str">
        <f>参加ﾁｰﾑ!$C$15</f>
        <v>Ｓ．Ｎ．Ｄ．Ｃ　ＧＡＣＫＹ’Ｓ</v>
      </c>
      <c r="J22" s="131"/>
      <c r="K22" s="134"/>
      <c r="L22" s="18">
        <v>18</v>
      </c>
      <c r="M22" s="24">
        <v>0.48125000000000101</v>
      </c>
      <c r="N22" s="130" t="str">
        <f>参加ﾁｰﾑ!$C$22</f>
        <v>門田パープルソウル</v>
      </c>
      <c r="O22" s="131"/>
      <c r="P22" s="52">
        <v>0</v>
      </c>
      <c r="Q22" s="27" t="s">
        <v>39</v>
      </c>
      <c r="R22" s="52">
        <v>9</v>
      </c>
      <c r="S22" s="130" t="str">
        <f>参加ﾁｰﾑ!$C$19</f>
        <v>ドルフィンズ二葉</v>
      </c>
      <c r="T22" s="131"/>
    </row>
    <row r="23" spans="1:20" s="14" customFormat="1" ht="17.45" customHeight="1" x14ac:dyDescent="0.15">
      <c r="A23" s="159"/>
      <c r="B23" s="18">
        <v>19</v>
      </c>
      <c r="C23" s="24">
        <v>0.48750000000000099</v>
      </c>
      <c r="D23" s="130" t="str">
        <f>参加ﾁｰﾑ!$C$13</f>
        <v>新鶴ファイターズ</v>
      </c>
      <c r="E23" s="131"/>
      <c r="F23" s="52">
        <v>8</v>
      </c>
      <c r="G23" s="27" t="s">
        <v>39</v>
      </c>
      <c r="H23" s="52">
        <v>8</v>
      </c>
      <c r="I23" s="130" t="str">
        <f>参加ﾁｰﾑ!$C$12</f>
        <v>鳥川ライジングファルコン</v>
      </c>
      <c r="J23" s="131"/>
      <c r="K23" s="134"/>
      <c r="L23" s="18">
        <v>19</v>
      </c>
      <c r="M23" s="24">
        <v>0.48750000000000099</v>
      </c>
      <c r="N23" s="130" t="str">
        <f>参加ﾁｰﾑ!$C$9</f>
        <v>いいのフェニックス</v>
      </c>
      <c r="O23" s="131"/>
      <c r="P23" s="52">
        <v>6</v>
      </c>
      <c r="Q23" s="27" t="s">
        <v>39</v>
      </c>
      <c r="R23" s="52">
        <v>0</v>
      </c>
      <c r="S23" s="130" t="str">
        <f>参加ﾁｰﾑ!$C$8</f>
        <v>ＦＵＫＵＳＨＩＭＡ　Ｂｅ　Ｆｌｙ　Ⅱ</v>
      </c>
      <c r="T23" s="161"/>
    </row>
    <row r="24" spans="1:20" s="14" customFormat="1" ht="17.45" customHeight="1" x14ac:dyDescent="0.15">
      <c r="A24" s="159"/>
      <c r="B24" s="18">
        <v>20</v>
      </c>
      <c r="C24" s="24">
        <v>0.49375000000000102</v>
      </c>
      <c r="D24" s="157" t="str">
        <f>参加ﾁｰﾑ!$C$21</f>
        <v>本宮ドッジボールスポーツ少年団</v>
      </c>
      <c r="E24" s="131"/>
      <c r="F24" s="52">
        <v>5</v>
      </c>
      <c r="G24" s="27" t="s">
        <v>39</v>
      </c>
      <c r="H24" s="52">
        <v>9</v>
      </c>
      <c r="I24" s="130" t="str">
        <f>参加ﾁｰﾑ!$C$20</f>
        <v>須賀川ブルーインパルス</v>
      </c>
      <c r="J24" s="131"/>
      <c r="K24" s="134"/>
      <c r="L24" s="18">
        <v>20</v>
      </c>
      <c r="M24" s="24">
        <v>0.49375000000000102</v>
      </c>
      <c r="N24" s="157" t="str">
        <f>参加ﾁｰﾑ!$C$17</f>
        <v>城西レッドウイングス</v>
      </c>
      <c r="O24" s="131"/>
      <c r="P24" s="52">
        <v>9</v>
      </c>
      <c r="Q24" s="27" t="s">
        <v>39</v>
      </c>
      <c r="R24" s="52">
        <v>4</v>
      </c>
      <c r="S24" s="130" t="str">
        <f>参加ﾁｰﾑ!$C$16</f>
        <v>ビクトリーやまと</v>
      </c>
      <c r="T24" s="131"/>
    </row>
    <row r="25" spans="1:20" s="14" customFormat="1" ht="17.45" customHeight="1" x14ac:dyDescent="0.15">
      <c r="A25" s="159"/>
      <c r="B25" s="20">
        <v>21</v>
      </c>
      <c r="C25" s="21">
        <v>0.500000000000001</v>
      </c>
      <c r="D25" s="137" t="str">
        <f>参加ﾁｰﾑ!$C$34</f>
        <v>鳥川トレルンジャー</v>
      </c>
      <c r="E25" s="129"/>
      <c r="F25" s="22">
        <v>7</v>
      </c>
      <c r="G25" s="22" t="s">
        <v>39</v>
      </c>
      <c r="H25" s="22">
        <v>5</v>
      </c>
      <c r="I25" s="128" t="str">
        <f>参加ﾁｰﾑ!$C$31</f>
        <v>須賀川ゴジラキッズジュニア</v>
      </c>
      <c r="J25" s="129"/>
      <c r="K25" s="134"/>
      <c r="L25" s="20">
        <v>21</v>
      </c>
      <c r="M25" s="21">
        <v>0.500000000000001</v>
      </c>
      <c r="N25" s="137" t="str">
        <f>参加ﾁｰﾑ!$C$30</f>
        <v>いいのチビックス</v>
      </c>
      <c r="O25" s="129"/>
      <c r="P25" s="22">
        <v>0</v>
      </c>
      <c r="Q25" s="22" t="s">
        <v>39</v>
      </c>
      <c r="R25" s="22">
        <v>4</v>
      </c>
      <c r="S25" s="128" t="str">
        <f>参加ﾁｰﾑ!$C$27</f>
        <v>ＷＡＮＯドリームズＪｒ</v>
      </c>
      <c r="T25" s="129"/>
    </row>
    <row r="26" spans="1:20" s="14" customFormat="1" ht="17.45" customHeight="1" x14ac:dyDescent="0.15">
      <c r="A26" s="159"/>
      <c r="B26" s="20">
        <v>22</v>
      </c>
      <c r="C26" s="21">
        <v>0.50625000000000098</v>
      </c>
      <c r="D26" s="128" t="str">
        <f>参加ﾁｰﾑ!$C$42</f>
        <v>白二ビクトリー・ジュニア</v>
      </c>
      <c r="E26" s="129"/>
      <c r="F26" s="22">
        <v>2</v>
      </c>
      <c r="G26" s="22" t="s">
        <v>39</v>
      </c>
      <c r="H26" s="22">
        <v>7</v>
      </c>
      <c r="I26" s="128" t="str">
        <f>参加ﾁｰﾑ!$C$39</f>
        <v>ブルースターキングＪｒ</v>
      </c>
      <c r="J26" s="136"/>
      <c r="K26" s="134"/>
      <c r="L26" s="20">
        <v>22</v>
      </c>
      <c r="M26" s="21">
        <v>0.50625000000000098</v>
      </c>
      <c r="N26" s="137" t="str">
        <f>参加ﾁｰﾑ!$C$38</f>
        <v>須賀川ミニラキッズ１</v>
      </c>
      <c r="O26" s="129"/>
      <c r="P26" s="22">
        <v>3</v>
      </c>
      <c r="Q26" s="22" t="s">
        <v>39</v>
      </c>
      <c r="R26" s="22">
        <v>7</v>
      </c>
      <c r="S26" s="128" t="str">
        <f>参加ﾁｰﾑ!$C$35</f>
        <v>須賀川ブルーインパルスＪｒ</v>
      </c>
      <c r="T26" s="129"/>
    </row>
    <row r="27" spans="1:20" s="14" customFormat="1" ht="17.45" customHeight="1" x14ac:dyDescent="0.15">
      <c r="A27" s="159"/>
      <c r="B27" s="20">
        <v>23</v>
      </c>
      <c r="C27" s="21">
        <v>0.51250000000000095</v>
      </c>
      <c r="D27" s="128" t="str">
        <f>参加ﾁｰﾑ!$C$29</f>
        <v>プレジール・キッズ</v>
      </c>
      <c r="E27" s="129"/>
      <c r="F27" s="22">
        <v>4</v>
      </c>
      <c r="G27" s="22" t="s">
        <v>39</v>
      </c>
      <c r="H27" s="22">
        <v>6</v>
      </c>
      <c r="I27" s="128" t="str">
        <f>参加ﾁｰﾑ!$C$28</f>
        <v>やまとファイターズ</v>
      </c>
      <c r="J27" s="129"/>
      <c r="K27" s="134"/>
      <c r="L27" s="20">
        <v>23</v>
      </c>
      <c r="M27" s="21">
        <v>0.51250000000000095</v>
      </c>
      <c r="N27" s="137" t="str">
        <f>参加ﾁｰﾑ!$C$33</f>
        <v>城西レッドウイングスＪｒ</v>
      </c>
      <c r="O27" s="129"/>
      <c r="P27" s="22">
        <v>5</v>
      </c>
      <c r="Q27" s="22" t="s">
        <v>39</v>
      </c>
      <c r="R27" s="22">
        <v>5</v>
      </c>
      <c r="S27" s="128" t="str">
        <f>参加ﾁｰﾑ!$C$32</f>
        <v>キングフューチャーズＪｒ</v>
      </c>
      <c r="T27" s="129"/>
    </row>
    <row r="28" spans="1:20" s="14" customFormat="1" ht="17.45" customHeight="1" x14ac:dyDescent="0.15">
      <c r="A28" s="160"/>
      <c r="B28" s="20">
        <v>24</v>
      </c>
      <c r="C28" s="21">
        <v>0.51875000000000104</v>
      </c>
      <c r="D28" s="137" t="str">
        <f>参加ﾁｰﾑ!$C$37</f>
        <v>Ａｏｉミラクルキッズ</v>
      </c>
      <c r="E28" s="129"/>
      <c r="F28" s="22">
        <v>5</v>
      </c>
      <c r="G28" s="22" t="s">
        <v>39</v>
      </c>
      <c r="H28" s="22">
        <v>2</v>
      </c>
      <c r="I28" s="128" t="str">
        <f>参加ﾁｰﾑ!$C$36</f>
        <v>Ｓ．Ｎ．Ｄ．Ｃ　ＧＡＣＫＹ’Ｓ　Ｊｒ</v>
      </c>
      <c r="J28" s="129"/>
      <c r="K28" s="135"/>
      <c r="L28" s="20">
        <v>24</v>
      </c>
      <c r="M28" s="21">
        <v>0.51875000000000104</v>
      </c>
      <c r="N28" s="137" t="str">
        <f>参加ﾁｰﾑ!$C$41</f>
        <v>新鶴ファイターズＪｒ</v>
      </c>
      <c r="O28" s="129"/>
      <c r="P28" s="22">
        <v>8</v>
      </c>
      <c r="Q28" s="22" t="s">
        <v>39</v>
      </c>
      <c r="R28" s="22">
        <v>0</v>
      </c>
      <c r="S28" s="128" t="str">
        <f>参加ﾁｰﾑ!$C$40</f>
        <v>須賀川ミニラキッズＡ</v>
      </c>
      <c r="T28" s="129"/>
    </row>
    <row r="29" spans="1:20" s="14" customFormat="1" ht="17.45" customHeight="1" x14ac:dyDescent="0.15">
      <c r="A29" s="138" t="s">
        <v>33</v>
      </c>
      <c r="B29" s="139"/>
      <c r="C29" s="139"/>
      <c r="D29" s="139"/>
      <c r="E29" s="139"/>
      <c r="F29" s="139"/>
      <c r="G29" s="139"/>
      <c r="H29" s="139"/>
      <c r="I29" s="139"/>
      <c r="J29" s="140"/>
      <c r="K29" s="138" t="s">
        <v>33</v>
      </c>
      <c r="L29" s="139"/>
      <c r="M29" s="139"/>
      <c r="N29" s="139"/>
      <c r="O29" s="139"/>
      <c r="P29" s="139"/>
      <c r="Q29" s="139"/>
      <c r="R29" s="139"/>
      <c r="S29" s="139"/>
      <c r="T29" s="140"/>
    </row>
    <row r="30" spans="1:20" s="14" customFormat="1" ht="17.45" customHeight="1" x14ac:dyDescent="0.15">
      <c r="A30" s="141"/>
      <c r="B30" s="105"/>
      <c r="C30" s="105"/>
      <c r="D30" s="105"/>
      <c r="E30" s="105"/>
      <c r="F30" s="105"/>
      <c r="G30" s="105"/>
      <c r="H30" s="105"/>
      <c r="I30" s="105"/>
      <c r="J30" s="142"/>
      <c r="K30" s="141"/>
      <c r="L30" s="105"/>
      <c r="M30" s="105"/>
      <c r="N30" s="105"/>
      <c r="O30" s="105"/>
      <c r="P30" s="105"/>
      <c r="Q30" s="105"/>
      <c r="R30" s="105"/>
      <c r="S30" s="105"/>
      <c r="T30" s="142"/>
    </row>
    <row r="31" spans="1:20" s="14" customFormat="1" ht="17.45" customHeight="1" x14ac:dyDescent="0.15">
      <c r="A31" s="144" t="s">
        <v>34</v>
      </c>
      <c r="B31" s="18">
        <v>25</v>
      </c>
      <c r="C31" s="24">
        <v>0.55555555555555558</v>
      </c>
      <c r="D31" s="41" t="s">
        <v>83</v>
      </c>
      <c r="E31" s="42" t="str">
        <f>$D$23</f>
        <v>新鶴ファイターズ</v>
      </c>
      <c r="F31" s="52">
        <v>10</v>
      </c>
      <c r="G31" s="27" t="s">
        <v>39</v>
      </c>
      <c r="H31" s="52">
        <v>6</v>
      </c>
      <c r="I31" s="30" t="str">
        <f>$I$24</f>
        <v>須賀川ブルーインパルス</v>
      </c>
      <c r="J31" s="42" t="s">
        <v>99</v>
      </c>
      <c r="K31" s="144" t="s">
        <v>34</v>
      </c>
      <c r="L31" s="18">
        <v>25</v>
      </c>
      <c r="M31" s="29">
        <v>0.55555555555555558</v>
      </c>
      <c r="N31" s="41" t="s">
        <v>51</v>
      </c>
      <c r="O31" s="42" t="str">
        <f>$N$23</f>
        <v>いいのフェニックス</v>
      </c>
      <c r="P31" s="52">
        <v>5</v>
      </c>
      <c r="Q31" s="27" t="s">
        <v>39</v>
      </c>
      <c r="R31" s="52">
        <v>7</v>
      </c>
      <c r="S31" s="30" t="str">
        <f>$S$24</f>
        <v>ビクトリーやまと</v>
      </c>
      <c r="T31" s="42" t="s">
        <v>67</v>
      </c>
    </row>
    <row r="32" spans="1:20" s="14" customFormat="1" ht="17.45" customHeight="1" x14ac:dyDescent="0.15">
      <c r="A32" s="145"/>
      <c r="B32" s="18">
        <v>26</v>
      </c>
      <c r="C32" s="24">
        <v>0.56180555555555556</v>
      </c>
      <c r="D32" s="41" t="s">
        <v>84</v>
      </c>
      <c r="E32" s="42" t="str">
        <f>$N$24</f>
        <v>城西レッドウイングス</v>
      </c>
      <c r="F32" s="52">
        <v>8</v>
      </c>
      <c r="G32" s="27" t="s">
        <v>39</v>
      </c>
      <c r="H32" s="52">
        <v>9</v>
      </c>
      <c r="I32" s="30" t="str">
        <f>$I$21</f>
        <v>Ａｏｉトップガン</v>
      </c>
      <c r="J32" s="42" t="s">
        <v>100</v>
      </c>
      <c r="K32" s="145"/>
      <c r="L32" s="18">
        <v>26</v>
      </c>
      <c r="M32" s="29">
        <v>0.56180555555555556</v>
      </c>
      <c r="N32" s="41" t="s">
        <v>52</v>
      </c>
      <c r="O32" s="42" t="str">
        <f>$N$22</f>
        <v>門田パープルソウル</v>
      </c>
      <c r="P32" s="52">
        <v>2</v>
      </c>
      <c r="Q32" s="27" t="s">
        <v>39</v>
      </c>
      <c r="R32" s="52">
        <v>8</v>
      </c>
      <c r="S32" s="30" t="str">
        <f>$S$21</f>
        <v>永盛ミュートス・キッズ</v>
      </c>
      <c r="T32" s="42" t="s">
        <v>68</v>
      </c>
    </row>
    <row r="33" spans="1:20" s="14" customFormat="1" ht="15" customHeight="1" x14ac:dyDescent="0.15">
      <c r="A33" s="145"/>
      <c r="B33" s="18">
        <v>27</v>
      </c>
      <c r="C33" s="29">
        <v>0.56805555555555598</v>
      </c>
      <c r="D33" s="41" t="s">
        <v>85</v>
      </c>
      <c r="E33" s="42" t="str">
        <f>$D$21</f>
        <v>キングフューチャーズ</v>
      </c>
      <c r="F33" s="52">
        <v>10</v>
      </c>
      <c r="G33" s="27" t="s">
        <v>39</v>
      </c>
      <c r="H33" s="52">
        <v>8</v>
      </c>
      <c r="I33" s="30" t="str">
        <f>$D$22</f>
        <v>ブルースターキング</v>
      </c>
      <c r="J33" s="42" t="s">
        <v>101</v>
      </c>
      <c r="K33" s="145"/>
      <c r="L33" s="18">
        <v>27</v>
      </c>
      <c r="M33" s="29">
        <v>0.56805555555555598</v>
      </c>
      <c r="N33" s="41" t="s">
        <v>53</v>
      </c>
      <c r="O33" s="42" t="str">
        <f>$N$21</f>
        <v>ＦＵＫＵＳＨＩＭＡ　Ｂｅ　Ｆｌｙ　Ⅰ</v>
      </c>
      <c r="P33" s="52">
        <v>9</v>
      </c>
      <c r="Q33" s="27" t="s">
        <v>39</v>
      </c>
      <c r="R33" s="52">
        <v>3</v>
      </c>
      <c r="S33" s="30" t="str">
        <f>$S$22</f>
        <v>ドルフィンズ二葉</v>
      </c>
      <c r="T33" s="42" t="s">
        <v>69</v>
      </c>
    </row>
    <row r="34" spans="1:20" s="14" customFormat="1" ht="15" customHeight="1" x14ac:dyDescent="0.15">
      <c r="A34" s="145"/>
      <c r="B34" s="18">
        <v>28</v>
      </c>
      <c r="C34" s="29">
        <v>0.57430555555555596</v>
      </c>
      <c r="D34" s="41" t="s">
        <v>86</v>
      </c>
      <c r="E34" s="42" t="str">
        <f>$D$24</f>
        <v>本宮ドッジボールスポーツ少年団</v>
      </c>
      <c r="F34" s="52">
        <v>0</v>
      </c>
      <c r="G34" s="27" t="s">
        <v>39</v>
      </c>
      <c r="H34" s="52">
        <v>12</v>
      </c>
      <c r="I34" s="30" t="str">
        <f>$I$23</f>
        <v>鳥川ライジングファルコン</v>
      </c>
      <c r="J34" s="42" t="s">
        <v>102</v>
      </c>
      <c r="K34" s="145"/>
      <c r="L34" s="18">
        <v>28</v>
      </c>
      <c r="M34" s="29">
        <v>0.57430555555555596</v>
      </c>
      <c r="N34" s="41" t="s">
        <v>54</v>
      </c>
      <c r="O34" s="42" t="str">
        <f>$I$22</f>
        <v>Ｓ．Ｎ．Ｄ．Ｃ　ＧＡＣＫＹ’Ｓ</v>
      </c>
      <c r="P34" s="52">
        <v>8</v>
      </c>
      <c r="Q34" s="27" t="s">
        <v>39</v>
      </c>
      <c r="R34" s="52">
        <v>3</v>
      </c>
      <c r="S34" s="30" t="str">
        <f>$S$23</f>
        <v>ＦＵＫＵＳＨＩＭＡ　Ｂｅ　Ｆｌｙ　Ⅱ</v>
      </c>
      <c r="T34" s="42" t="s">
        <v>70</v>
      </c>
    </row>
    <row r="35" spans="1:20" s="14" customFormat="1" ht="17.45" customHeight="1" x14ac:dyDescent="0.15">
      <c r="A35" s="145"/>
      <c r="B35" s="20">
        <v>29</v>
      </c>
      <c r="C35" s="21">
        <v>0.58055555555555505</v>
      </c>
      <c r="D35" s="43" t="s">
        <v>87</v>
      </c>
      <c r="E35" s="44" t="str">
        <f>$I$19</f>
        <v>キングフューチャーズＪｒ</v>
      </c>
      <c r="F35" s="22">
        <v>3</v>
      </c>
      <c r="G35" s="22" t="s">
        <v>39</v>
      </c>
      <c r="H35" s="22">
        <v>4</v>
      </c>
      <c r="I35" s="45" t="str">
        <f>$I$26</f>
        <v>ブルースターキングＪｒ</v>
      </c>
      <c r="J35" s="44" t="s">
        <v>103</v>
      </c>
      <c r="K35" s="145"/>
      <c r="L35" s="20">
        <v>29</v>
      </c>
      <c r="M35" s="21">
        <v>0.58055555555555505</v>
      </c>
      <c r="N35" s="43" t="s">
        <v>55</v>
      </c>
      <c r="O35" s="44" t="str">
        <f>$N$19</f>
        <v>ＷＡＮＯドリームズＪｒ</v>
      </c>
      <c r="P35" s="22">
        <v>6</v>
      </c>
      <c r="Q35" s="22" t="s">
        <v>39</v>
      </c>
      <c r="R35" s="22">
        <v>0</v>
      </c>
      <c r="S35" s="45" t="str">
        <f>$S$20</f>
        <v>Ｓ．Ｎ．Ｄ．Ｃ　ＧＡＣＫＹ’Ｓ　Ｊｒ</v>
      </c>
      <c r="T35" s="44" t="s">
        <v>71</v>
      </c>
    </row>
    <row r="36" spans="1:20" s="14" customFormat="1" ht="17.45" customHeight="1" x14ac:dyDescent="0.15">
      <c r="A36" s="145"/>
      <c r="B36" s="20">
        <v>30</v>
      </c>
      <c r="C36" s="21">
        <v>0.58680555555555503</v>
      </c>
      <c r="D36" s="43" t="s">
        <v>88</v>
      </c>
      <c r="E36" s="44" t="str">
        <f>$N$20</f>
        <v>須賀川ブルーインパルスＪｒ</v>
      </c>
      <c r="F36" s="22">
        <v>3</v>
      </c>
      <c r="G36" s="22" t="s">
        <v>39</v>
      </c>
      <c r="H36" s="22">
        <v>4</v>
      </c>
      <c r="I36" s="45" t="str">
        <f>$S$17</f>
        <v>いいのチビックス</v>
      </c>
      <c r="J36" s="44" t="s">
        <v>104</v>
      </c>
      <c r="K36" s="145"/>
      <c r="L36" s="20">
        <v>30</v>
      </c>
      <c r="M36" s="21">
        <v>0.58680555555555503</v>
      </c>
      <c r="N36" s="43" t="s">
        <v>56</v>
      </c>
      <c r="O36" s="44" t="str">
        <f>$I$18</f>
        <v>白二ビクトリー・ジュニア</v>
      </c>
      <c r="P36" s="22">
        <v>3</v>
      </c>
      <c r="Q36" s="22" t="s">
        <v>39</v>
      </c>
      <c r="R36" s="22">
        <v>6</v>
      </c>
      <c r="S36" s="45" t="str">
        <f>$D$19</f>
        <v>須賀川ゴジラキッズジュニア</v>
      </c>
      <c r="T36" s="44" t="s">
        <v>72</v>
      </c>
    </row>
    <row r="37" spans="1:20" s="14" customFormat="1" ht="17.45" customHeight="1" x14ac:dyDescent="0.15">
      <c r="A37" s="145"/>
      <c r="B37" s="20">
        <v>31</v>
      </c>
      <c r="C37" s="21">
        <v>0.593055555555555</v>
      </c>
      <c r="D37" s="43" t="s">
        <v>89</v>
      </c>
      <c r="E37" s="44" t="str">
        <f>$I$27</f>
        <v>やまとファイターズ</v>
      </c>
      <c r="F37" s="22">
        <v>8</v>
      </c>
      <c r="G37" s="22" t="s">
        <v>39</v>
      </c>
      <c r="H37" s="22">
        <v>0</v>
      </c>
      <c r="I37" s="45" t="str">
        <f>$S$18</f>
        <v>須賀川ミニラキッズ１</v>
      </c>
      <c r="J37" s="44" t="s">
        <v>105</v>
      </c>
      <c r="K37" s="145"/>
      <c r="L37" s="20">
        <v>31</v>
      </c>
      <c r="M37" s="21">
        <v>0.593055555555555</v>
      </c>
      <c r="N37" s="43" t="s">
        <v>57</v>
      </c>
      <c r="O37" s="44" t="str">
        <f>$N$27</f>
        <v>城西レッドウイングスＪｒ</v>
      </c>
      <c r="P37" s="22">
        <v>5</v>
      </c>
      <c r="Q37" s="22" t="s">
        <v>39</v>
      </c>
      <c r="R37" s="22">
        <v>6</v>
      </c>
      <c r="S37" s="45" t="str">
        <f>$N$28</f>
        <v>新鶴ファイターズＪｒ</v>
      </c>
      <c r="T37" s="44" t="s">
        <v>73</v>
      </c>
    </row>
    <row r="38" spans="1:20" s="14" customFormat="1" ht="17.45" customHeight="1" x14ac:dyDescent="0.15">
      <c r="A38" s="145"/>
      <c r="B38" s="20">
        <v>32</v>
      </c>
      <c r="C38" s="21">
        <v>0.59930555555555498</v>
      </c>
      <c r="D38" s="43" t="s">
        <v>90</v>
      </c>
      <c r="E38" s="44" t="str">
        <f>$I$20</f>
        <v>須賀川ミニラキッズＡ</v>
      </c>
      <c r="F38" s="22">
        <v>0</v>
      </c>
      <c r="G38" s="22" t="s">
        <v>39</v>
      </c>
      <c r="H38" s="22">
        <v>7</v>
      </c>
      <c r="I38" s="45" t="str">
        <f>$D$25</f>
        <v>鳥川トレルンジャー</v>
      </c>
      <c r="J38" s="44" t="s">
        <v>106</v>
      </c>
      <c r="K38" s="145"/>
      <c r="L38" s="20">
        <v>32</v>
      </c>
      <c r="M38" s="21">
        <v>0.59930555555555498</v>
      </c>
      <c r="N38" s="43" t="s">
        <v>58</v>
      </c>
      <c r="O38" s="44" t="str">
        <f>$D$28</f>
        <v>Ａｏｉミラクルキッズ</v>
      </c>
      <c r="P38" s="22">
        <v>4</v>
      </c>
      <c r="Q38" s="22" t="s">
        <v>39</v>
      </c>
      <c r="R38" s="22">
        <v>5</v>
      </c>
      <c r="S38" s="45" t="str">
        <f>$D$27</f>
        <v>プレジール・キッズ</v>
      </c>
      <c r="T38" s="44" t="s">
        <v>74</v>
      </c>
    </row>
    <row r="39" spans="1:20" s="14" customFormat="1" ht="17.45" customHeight="1" x14ac:dyDescent="0.15">
      <c r="A39" s="145"/>
      <c r="B39" s="18">
        <v>33</v>
      </c>
      <c r="C39" s="29">
        <v>0.60555555555555496</v>
      </c>
      <c r="D39" s="41" t="s">
        <v>91</v>
      </c>
      <c r="E39" s="42" t="str">
        <f>$E$33</f>
        <v>キングフューチャーズ</v>
      </c>
      <c r="F39" s="52">
        <v>11</v>
      </c>
      <c r="G39" s="27" t="s">
        <v>39</v>
      </c>
      <c r="H39" s="52">
        <v>6</v>
      </c>
      <c r="I39" s="30" t="str">
        <f>$E$31</f>
        <v>新鶴ファイターズ</v>
      </c>
      <c r="J39" s="42" t="s">
        <v>107</v>
      </c>
      <c r="K39" s="145"/>
      <c r="L39" s="18">
        <v>33</v>
      </c>
      <c r="M39" s="29">
        <v>0.60555555555555496</v>
      </c>
      <c r="N39" s="41" t="s">
        <v>59</v>
      </c>
      <c r="O39" s="42" t="str">
        <f>$S$31</f>
        <v>ビクトリーやまと</v>
      </c>
      <c r="P39" s="52">
        <v>6</v>
      </c>
      <c r="Q39" s="27" t="s">
        <v>39</v>
      </c>
      <c r="R39" s="52">
        <v>10</v>
      </c>
      <c r="S39" s="30" t="str">
        <f>$O$33</f>
        <v>ＦＵＫＵＳＨＩＭＡ　Ｂｅ　Ｆｌｙ　Ⅰ</v>
      </c>
      <c r="T39" s="42" t="s">
        <v>75</v>
      </c>
    </row>
    <row r="40" spans="1:20" s="14" customFormat="1" ht="17.45" customHeight="1" x14ac:dyDescent="0.15">
      <c r="A40" s="145"/>
      <c r="B40" s="18">
        <v>34</v>
      </c>
      <c r="C40" s="29">
        <v>0.61180555555555505</v>
      </c>
      <c r="D40" s="41" t="s">
        <v>92</v>
      </c>
      <c r="E40" s="81" t="str">
        <f>$I$21</f>
        <v>Ａｏｉトップガン</v>
      </c>
      <c r="F40" s="52">
        <v>7</v>
      </c>
      <c r="G40" s="27" t="s">
        <v>39</v>
      </c>
      <c r="H40" s="52">
        <v>10</v>
      </c>
      <c r="I40" s="30" t="str">
        <f>$I$34</f>
        <v>鳥川ライジングファルコン</v>
      </c>
      <c r="J40" s="42" t="s">
        <v>108</v>
      </c>
      <c r="K40" s="145"/>
      <c r="L40" s="18">
        <v>34</v>
      </c>
      <c r="M40" s="29">
        <v>0.61180555555555505</v>
      </c>
      <c r="N40" s="41" t="s">
        <v>60</v>
      </c>
      <c r="O40" s="42" t="str">
        <f>$O$34</f>
        <v>Ｓ．Ｎ．Ｄ．Ｃ　ＧＡＣＫＹ’Ｓ</v>
      </c>
      <c r="P40" s="52">
        <v>3</v>
      </c>
      <c r="Q40" s="27" t="s">
        <v>39</v>
      </c>
      <c r="R40" s="52">
        <v>10</v>
      </c>
      <c r="S40" s="30" t="str">
        <f>$S$32</f>
        <v>永盛ミュートス・キッズ</v>
      </c>
      <c r="T40" s="42" t="s">
        <v>76</v>
      </c>
    </row>
    <row r="41" spans="1:20" s="14" customFormat="1" ht="17.45" customHeight="1" x14ac:dyDescent="0.15">
      <c r="A41" s="145"/>
      <c r="B41" s="20">
        <v>35</v>
      </c>
      <c r="C41" s="21">
        <v>0.61805555555555503</v>
      </c>
      <c r="D41" s="43" t="s">
        <v>93</v>
      </c>
      <c r="E41" s="44" t="str">
        <f>$E$37</f>
        <v>やまとファイターズ</v>
      </c>
      <c r="F41" s="22">
        <v>2</v>
      </c>
      <c r="G41" s="22" t="s">
        <v>39</v>
      </c>
      <c r="H41" s="22">
        <v>10</v>
      </c>
      <c r="I41" s="45" t="str">
        <f>$I$35</f>
        <v>ブルースターキングＪｒ</v>
      </c>
      <c r="J41" s="44" t="s">
        <v>109</v>
      </c>
      <c r="K41" s="145"/>
      <c r="L41" s="20">
        <v>35</v>
      </c>
      <c r="M41" s="21">
        <v>0.61805555555555503</v>
      </c>
      <c r="N41" s="43" t="s">
        <v>61</v>
      </c>
      <c r="O41" s="44" t="str">
        <f>$O$35</f>
        <v>ＷＡＮＯドリームズＪｒ</v>
      </c>
      <c r="P41" s="22">
        <v>4</v>
      </c>
      <c r="Q41" s="22" t="s">
        <v>39</v>
      </c>
      <c r="R41" s="22">
        <v>6</v>
      </c>
      <c r="S41" s="45" t="str">
        <f>$S$37</f>
        <v>新鶴ファイターズＪｒ</v>
      </c>
      <c r="T41" s="44" t="s">
        <v>77</v>
      </c>
    </row>
    <row r="42" spans="1:20" s="14" customFormat="1" ht="17.45" customHeight="1" x14ac:dyDescent="0.15">
      <c r="A42" s="146"/>
      <c r="B42" s="20">
        <v>36</v>
      </c>
      <c r="C42" s="21">
        <v>0.624305555555555</v>
      </c>
      <c r="D42" s="43" t="s">
        <v>94</v>
      </c>
      <c r="E42" s="44" t="str">
        <f>$I$36</f>
        <v>いいのチビックス</v>
      </c>
      <c r="F42" s="22">
        <v>4</v>
      </c>
      <c r="G42" s="22" t="s">
        <v>39</v>
      </c>
      <c r="H42" s="22">
        <v>5</v>
      </c>
      <c r="I42" s="45" t="str">
        <f>$I$38</f>
        <v>鳥川トレルンジャー</v>
      </c>
      <c r="J42" s="44" t="s">
        <v>110</v>
      </c>
      <c r="K42" s="146"/>
      <c r="L42" s="20">
        <v>36</v>
      </c>
      <c r="M42" s="21">
        <v>0.624305555555555</v>
      </c>
      <c r="N42" s="43" t="s">
        <v>62</v>
      </c>
      <c r="O42" s="80" t="str">
        <f>$D$27</f>
        <v>プレジール・キッズ</v>
      </c>
      <c r="P42" s="22">
        <v>4</v>
      </c>
      <c r="Q42" s="22" t="s">
        <v>39</v>
      </c>
      <c r="R42" s="22">
        <v>6</v>
      </c>
      <c r="S42" s="45" t="str">
        <f>$S$36</f>
        <v>須賀川ゴジラキッズジュニア</v>
      </c>
      <c r="T42" s="44" t="s">
        <v>78</v>
      </c>
    </row>
    <row r="43" spans="1:20" s="14" customFormat="1" ht="17.45" customHeight="1" x14ac:dyDescent="0.15">
      <c r="A43" s="143" t="s">
        <v>50</v>
      </c>
      <c r="B43" s="18">
        <v>37</v>
      </c>
      <c r="C43" s="29">
        <v>0.63055555555555498</v>
      </c>
      <c r="D43" s="41" t="s">
        <v>95</v>
      </c>
      <c r="E43" s="42" t="str">
        <f>$I$33</f>
        <v>ブルースターキング</v>
      </c>
      <c r="F43" s="52">
        <v>7</v>
      </c>
      <c r="G43" s="27" t="s">
        <v>39</v>
      </c>
      <c r="H43" s="52">
        <v>8</v>
      </c>
      <c r="I43" s="30" t="str">
        <f>$I$31</f>
        <v>須賀川ブルーインパルス</v>
      </c>
      <c r="J43" s="42" t="s">
        <v>111</v>
      </c>
      <c r="K43" s="143" t="s">
        <v>50</v>
      </c>
      <c r="L43" s="18">
        <v>37</v>
      </c>
      <c r="M43" s="29">
        <v>0.63055555555555498</v>
      </c>
      <c r="N43" s="41" t="s">
        <v>63</v>
      </c>
      <c r="O43" s="42" t="str">
        <f>$O$31</f>
        <v>いいのフェニックス</v>
      </c>
      <c r="P43" s="52">
        <v>4</v>
      </c>
      <c r="Q43" s="27" t="s">
        <v>39</v>
      </c>
      <c r="R43" s="52">
        <v>5</v>
      </c>
      <c r="S43" s="81" t="str">
        <f>$S$22</f>
        <v>ドルフィンズ二葉</v>
      </c>
      <c r="T43" s="42" t="s">
        <v>79</v>
      </c>
    </row>
    <row r="44" spans="1:20" ht="17.45" customHeight="1" x14ac:dyDescent="0.15">
      <c r="A44" s="118"/>
      <c r="B44" s="18">
        <v>38</v>
      </c>
      <c r="C44" s="29">
        <v>0.63680555555555496</v>
      </c>
      <c r="D44" s="41" t="s">
        <v>96</v>
      </c>
      <c r="E44" s="42" t="str">
        <f>$E$32</f>
        <v>城西レッドウイングス</v>
      </c>
      <c r="F44" s="52">
        <v>8</v>
      </c>
      <c r="G44" s="27" t="s">
        <v>39</v>
      </c>
      <c r="H44" s="52">
        <v>4</v>
      </c>
      <c r="I44" s="30" t="str">
        <f>$E$34</f>
        <v>本宮ドッジボールスポーツ少年団</v>
      </c>
      <c r="J44" s="42" t="s">
        <v>112</v>
      </c>
      <c r="K44" s="118"/>
      <c r="L44" s="18">
        <v>38</v>
      </c>
      <c r="M44" s="29">
        <v>0.63680555555555496</v>
      </c>
      <c r="N44" s="41" t="s">
        <v>64</v>
      </c>
      <c r="O44" s="42" t="str">
        <f>$S$34</f>
        <v>ＦＵＫＵＳＨＩＭＡ　Ｂｅ　Ｆｌｙ　Ⅱ</v>
      </c>
      <c r="P44" s="53">
        <v>8</v>
      </c>
      <c r="Q44" s="28" t="s">
        <v>39</v>
      </c>
      <c r="R44" s="53">
        <v>5</v>
      </c>
      <c r="S44" s="41" t="str">
        <f>$O$32</f>
        <v>門田パープルソウル</v>
      </c>
      <c r="T44" s="42" t="s">
        <v>80</v>
      </c>
    </row>
    <row r="45" spans="1:20" ht="17.45" customHeight="1" x14ac:dyDescent="0.15">
      <c r="A45" s="38" t="s">
        <v>45</v>
      </c>
      <c r="B45" s="18">
        <v>39</v>
      </c>
      <c r="C45" s="29">
        <v>0.64305555555555505</v>
      </c>
      <c r="D45" s="41" t="s">
        <v>98</v>
      </c>
      <c r="E45" s="42" t="str">
        <f>$E$39</f>
        <v>キングフューチャーズ</v>
      </c>
      <c r="F45" s="52">
        <v>7</v>
      </c>
      <c r="G45" s="27" t="s">
        <v>39</v>
      </c>
      <c r="H45" s="52">
        <v>9</v>
      </c>
      <c r="I45" s="30" t="str">
        <f>$I$40</f>
        <v>鳥川ライジングファルコン</v>
      </c>
      <c r="J45" s="42" t="s">
        <v>234</v>
      </c>
      <c r="K45" s="38" t="s">
        <v>45</v>
      </c>
      <c r="L45" s="18">
        <v>39</v>
      </c>
      <c r="M45" s="29">
        <v>0.64305555555555505</v>
      </c>
      <c r="N45" s="41" t="s">
        <v>243</v>
      </c>
      <c r="O45" s="42" t="str">
        <f>$S$40</f>
        <v>永盛ミュートス・キッズ</v>
      </c>
      <c r="P45" s="52">
        <v>6</v>
      </c>
      <c r="Q45" s="27" t="s">
        <v>39</v>
      </c>
      <c r="R45" s="52">
        <v>8</v>
      </c>
      <c r="S45" s="30" t="str">
        <f>$S$39</f>
        <v>ＦＵＫＵＳＨＩＭＡ　Ｂｅ　Ｆｌｙ　Ⅰ</v>
      </c>
      <c r="T45" s="42" t="s">
        <v>242</v>
      </c>
    </row>
    <row r="46" spans="1:20" ht="17.45" customHeight="1" x14ac:dyDescent="0.15">
      <c r="A46" s="39" t="s">
        <v>46</v>
      </c>
      <c r="B46" s="20">
        <v>40</v>
      </c>
      <c r="C46" s="21">
        <v>0.64930555555555503</v>
      </c>
      <c r="D46" s="43" t="s">
        <v>97</v>
      </c>
      <c r="E46" s="44" t="str">
        <f>$I$41</f>
        <v>ブルースターキングＪｒ</v>
      </c>
      <c r="F46" s="22">
        <v>3</v>
      </c>
      <c r="G46" s="22" t="s">
        <v>39</v>
      </c>
      <c r="H46" s="22">
        <v>7</v>
      </c>
      <c r="I46" s="80" t="str">
        <f>$I$38</f>
        <v>鳥川トレルンジャー</v>
      </c>
      <c r="J46" s="44" t="s">
        <v>235</v>
      </c>
      <c r="K46" s="39" t="s">
        <v>46</v>
      </c>
      <c r="L46" s="20">
        <v>40</v>
      </c>
      <c r="M46" s="21">
        <v>0.64930555555555503</v>
      </c>
      <c r="N46" s="43" t="s">
        <v>240</v>
      </c>
      <c r="O46" s="44" t="str">
        <f>$S$42</f>
        <v>須賀川ゴジラキッズジュニア</v>
      </c>
      <c r="P46" s="22">
        <v>5</v>
      </c>
      <c r="Q46" s="22" t="s">
        <v>39</v>
      </c>
      <c r="R46" s="22">
        <v>7</v>
      </c>
      <c r="S46" s="45" t="str">
        <f>$S$41</f>
        <v>新鶴ファイターズＪｒ</v>
      </c>
      <c r="T46" s="44" t="s">
        <v>241</v>
      </c>
    </row>
    <row r="47" spans="1:20" ht="17.45" customHeight="1" x14ac:dyDescent="0.15">
      <c r="A47" s="33"/>
      <c r="B47" s="32"/>
      <c r="C47" s="34"/>
      <c r="D47" s="35"/>
      <c r="E47" s="36"/>
      <c r="F47" s="32"/>
      <c r="G47" s="32"/>
      <c r="H47" s="32"/>
      <c r="I47" s="37"/>
      <c r="J47" s="36"/>
      <c r="K47" s="40" t="s">
        <v>48</v>
      </c>
      <c r="L47" s="18">
        <v>41</v>
      </c>
      <c r="M47" s="29">
        <v>0.65972222222222221</v>
      </c>
      <c r="N47" s="41" t="s">
        <v>65</v>
      </c>
      <c r="O47" s="42" t="str">
        <f>$E$45</f>
        <v>キングフューチャーズ</v>
      </c>
      <c r="P47" s="52">
        <v>7</v>
      </c>
      <c r="Q47" s="27" t="s">
        <v>229</v>
      </c>
      <c r="R47" s="52">
        <v>9</v>
      </c>
      <c r="S47" s="42" t="str">
        <f>$S$40</f>
        <v>永盛ミュートス・キッズ</v>
      </c>
      <c r="T47" s="42" t="s">
        <v>81</v>
      </c>
    </row>
    <row r="48" spans="1:20" ht="17.45" customHeight="1" x14ac:dyDescent="0.15">
      <c r="A48" s="33"/>
      <c r="B48" s="32"/>
      <c r="C48" s="34"/>
      <c r="D48" s="35"/>
      <c r="E48" s="36"/>
      <c r="F48" s="32"/>
      <c r="G48" s="32"/>
      <c r="H48" s="32"/>
      <c r="I48" s="37"/>
      <c r="J48" s="36"/>
      <c r="K48" s="39" t="s">
        <v>49</v>
      </c>
      <c r="L48" s="20">
        <v>42</v>
      </c>
      <c r="M48" s="21">
        <v>0.66666666666666663</v>
      </c>
      <c r="N48" s="43" t="s">
        <v>66</v>
      </c>
      <c r="O48" s="44" t="str">
        <f>$I$46</f>
        <v>鳥川トレルンジャー</v>
      </c>
      <c r="P48" s="22" t="s">
        <v>237</v>
      </c>
      <c r="Q48" s="22" t="s">
        <v>228</v>
      </c>
      <c r="R48" s="22" t="s">
        <v>236</v>
      </c>
      <c r="S48" s="45" t="str">
        <f>$S$46</f>
        <v>新鶴ファイターズＪｒ</v>
      </c>
      <c r="T48" s="44" t="s">
        <v>82</v>
      </c>
    </row>
    <row r="49" spans="11:20" ht="17.45" customHeight="1" x14ac:dyDescent="0.15">
      <c r="K49" s="117" t="s">
        <v>47</v>
      </c>
      <c r="L49" s="119">
        <v>43</v>
      </c>
      <c r="M49" s="121">
        <v>0.67708333333333337</v>
      </c>
      <c r="N49" s="122" t="s">
        <v>238</v>
      </c>
      <c r="O49" s="123"/>
      <c r="P49" s="52">
        <v>7</v>
      </c>
      <c r="Q49" s="133" t="s">
        <v>39</v>
      </c>
      <c r="R49" s="52">
        <v>10</v>
      </c>
      <c r="S49" s="122" t="s">
        <v>239</v>
      </c>
      <c r="T49" s="123"/>
    </row>
    <row r="50" spans="11:20" ht="17.45" customHeight="1" x14ac:dyDescent="0.15">
      <c r="K50" s="118"/>
      <c r="L50" s="120"/>
      <c r="M50" s="120"/>
      <c r="N50" s="132" t="str">
        <f t="shared" ref="N50:O51" si="0">$I$45</f>
        <v>鳥川ライジングファルコン</v>
      </c>
      <c r="O50" s="125"/>
      <c r="P50" s="52">
        <v>10</v>
      </c>
      <c r="Q50" s="134"/>
      <c r="R50" s="52">
        <v>8</v>
      </c>
      <c r="S50" s="124" t="str">
        <f t="shared" ref="S50:T51" si="1">$S$45</f>
        <v>ＦＵＫＵＳＨＩＭＡ　Ｂｅ　Ｆｌｙ　Ⅰ</v>
      </c>
      <c r="T50" s="125"/>
    </row>
    <row r="51" spans="11:20" ht="17.45" customHeight="1" x14ac:dyDescent="0.15">
      <c r="K51" s="118"/>
      <c r="L51" s="120"/>
      <c r="M51" s="120"/>
      <c r="N51" s="126"/>
      <c r="O51" s="127"/>
      <c r="P51" s="52">
        <v>10</v>
      </c>
      <c r="Q51" s="135"/>
      <c r="R51" s="52">
        <v>6</v>
      </c>
      <c r="S51" s="126"/>
      <c r="T51" s="127"/>
    </row>
  </sheetData>
  <mergeCells count="122">
    <mergeCell ref="S23:T23"/>
    <mergeCell ref="S22:T22"/>
    <mergeCell ref="S20:T20"/>
    <mergeCell ref="S21:T21"/>
    <mergeCell ref="S15:T15"/>
    <mergeCell ref="S10:T10"/>
    <mergeCell ref="S12:T12"/>
    <mergeCell ref="S19:T19"/>
    <mergeCell ref="S18:T18"/>
    <mergeCell ref="S17:T17"/>
    <mergeCell ref="S16:T16"/>
    <mergeCell ref="S13:T13"/>
    <mergeCell ref="S14:T14"/>
    <mergeCell ref="N18:O18"/>
    <mergeCell ref="N16:O16"/>
    <mergeCell ref="N15:O15"/>
    <mergeCell ref="N6:O6"/>
    <mergeCell ref="N7:O7"/>
    <mergeCell ref="R4:T4"/>
    <mergeCell ref="N13:O13"/>
    <mergeCell ref="N12:O12"/>
    <mergeCell ref="S8:T8"/>
    <mergeCell ref="S9:T9"/>
    <mergeCell ref="N8:O8"/>
    <mergeCell ref="N5:O5"/>
    <mergeCell ref="S5:T5"/>
    <mergeCell ref="A1:J1"/>
    <mergeCell ref="A3:C3"/>
    <mergeCell ref="D3:J3"/>
    <mergeCell ref="H4:J4"/>
    <mergeCell ref="I13:J13"/>
    <mergeCell ref="A5:A28"/>
    <mergeCell ref="S28:T28"/>
    <mergeCell ref="S27:T27"/>
    <mergeCell ref="N28:O28"/>
    <mergeCell ref="N27:O27"/>
    <mergeCell ref="S25:T25"/>
    <mergeCell ref="S24:T24"/>
    <mergeCell ref="N24:O24"/>
    <mergeCell ref="S6:T6"/>
    <mergeCell ref="S7:T7"/>
    <mergeCell ref="S11:T11"/>
    <mergeCell ref="N9:O9"/>
    <mergeCell ref="N10:O10"/>
    <mergeCell ref="N11:O11"/>
    <mergeCell ref="N23:O23"/>
    <mergeCell ref="N22:O22"/>
    <mergeCell ref="N21:O21"/>
    <mergeCell ref="N20:O20"/>
    <mergeCell ref="N17:O17"/>
    <mergeCell ref="K5:K28"/>
    <mergeCell ref="N4:P4"/>
    <mergeCell ref="D17:E17"/>
    <mergeCell ref="D18:E18"/>
    <mergeCell ref="D19:E19"/>
    <mergeCell ref="D22:E22"/>
    <mergeCell ref="D23:E23"/>
    <mergeCell ref="D24:E24"/>
    <mergeCell ref="D25:E25"/>
    <mergeCell ref="D5:E5"/>
    <mergeCell ref="D4:F4"/>
    <mergeCell ref="D12:E12"/>
    <mergeCell ref="D20:E20"/>
    <mergeCell ref="D21:E21"/>
    <mergeCell ref="D26:E26"/>
    <mergeCell ref="D28:E28"/>
    <mergeCell ref="I28:J28"/>
    <mergeCell ref="I18:J18"/>
    <mergeCell ref="N14:O14"/>
    <mergeCell ref="I9:J9"/>
    <mergeCell ref="I10:J10"/>
    <mergeCell ref="I11:J11"/>
    <mergeCell ref="I12:J12"/>
    <mergeCell ref="N19:O19"/>
    <mergeCell ref="N3:T3"/>
    <mergeCell ref="K1:T1"/>
    <mergeCell ref="K3:M3"/>
    <mergeCell ref="D11:E11"/>
    <mergeCell ref="D27:E27"/>
    <mergeCell ref="D13:E13"/>
    <mergeCell ref="D14:E14"/>
    <mergeCell ref="D15:E15"/>
    <mergeCell ref="D16:E16"/>
    <mergeCell ref="D6:E6"/>
    <mergeCell ref="D7:E7"/>
    <mergeCell ref="D8:E8"/>
    <mergeCell ref="D9:E9"/>
    <mergeCell ref="D10:E10"/>
    <mergeCell ref="I24:J24"/>
    <mergeCell ref="I25:J25"/>
    <mergeCell ref="I14:J14"/>
    <mergeCell ref="I5:J5"/>
    <mergeCell ref="I6:J6"/>
    <mergeCell ref="I7:J7"/>
    <mergeCell ref="I8:J8"/>
    <mergeCell ref="I15:J15"/>
    <mergeCell ref="I16:J16"/>
    <mergeCell ref="I17:J17"/>
    <mergeCell ref="K49:K51"/>
    <mergeCell ref="L49:L51"/>
    <mergeCell ref="M49:M51"/>
    <mergeCell ref="S49:T49"/>
    <mergeCell ref="S50:T51"/>
    <mergeCell ref="I19:J19"/>
    <mergeCell ref="I20:J20"/>
    <mergeCell ref="I21:J21"/>
    <mergeCell ref="I22:J22"/>
    <mergeCell ref="I23:J23"/>
    <mergeCell ref="N49:O49"/>
    <mergeCell ref="N50:O51"/>
    <mergeCell ref="Q49:Q51"/>
    <mergeCell ref="I26:J26"/>
    <mergeCell ref="I27:J27"/>
    <mergeCell ref="N26:O26"/>
    <mergeCell ref="N25:O25"/>
    <mergeCell ref="S26:T26"/>
    <mergeCell ref="K29:T30"/>
    <mergeCell ref="A29:J30"/>
    <mergeCell ref="K43:K44"/>
    <mergeCell ref="A43:A44"/>
    <mergeCell ref="A31:A42"/>
    <mergeCell ref="K31:K42"/>
  </mergeCells>
  <phoneticPr fontId="2"/>
  <printOptions horizontalCentered="1"/>
  <pageMargins left="0.59055118110236227" right="0.59055118110236227" top="0.39370078740157483" bottom="0.39370078740157483" header="0" footer="0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86"/>
  <sheetViews>
    <sheetView zoomScale="70" zoomScaleNormal="70" workbookViewId="0"/>
  </sheetViews>
  <sheetFormatPr defaultRowHeight="13.5" x14ac:dyDescent="0.15"/>
  <cols>
    <col min="1" max="1" width="3.625" style="4" customWidth="1"/>
    <col min="2" max="2" width="20.625" style="4" customWidth="1"/>
    <col min="3" max="14" width="3.125" style="4" customWidth="1"/>
    <col min="15" max="19" width="2.625" style="4" customWidth="1"/>
    <col min="20" max="20" width="5.625" style="4" customWidth="1"/>
    <col min="21" max="22" width="3.625" style="4" customWidth="1"/>
    <col min="23" max="23" width="5.625" style="4" customWidth="1"/>
    <col min="24" max="16384" width="9" style="4"/>
  </cols>
  <sheetData>
    <row r="1" spans="1:23" x14ac:dyDescent="0.15">
      <c r="T1" s="219"/>
      <c r="U1" s="220"/>
      <c r="V1" s="220"/>
      <c r="W1" s="220"/>
    </row>
    <row r="2" spans="1:23" ht="28.5" customHeight="1" x14ac:dyDescent="0.15">
      <c r="A2" s="225" t="s">
        <v>147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8.75" x14ac:dyDescent="0.15">
      <c r="A3" s="227" t="s">
        <v>11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3" ht="5.0999999999999996" customHeight="1" thickBot="1" x14ac:dyDescent="0.2">
      <c r="A4" s="10"/>
      <c r="B4" s="10"/>
    </row>
    <row r="5" spans="1:23" ht="24.95" customHeight="1" thickBot="1" x14ac:dyDescent="0.2">
      <c r="A5" s="182" t="s">
        <v>12</v>
      </c>
      <c r="B5" s="182"/>
      <c r="C5" s="183">
        <v>1</v>
      </c>
      <c r="D5" s="162"/>
      <c r="E5" s="184"/>
      <c r="F5" s="183">
        <v>2</v>
      </c>
      <c r="G5" s="162"/>
      <c r="H5" s="184"/>
      <c r="I5" s="183">
        <v>3</v>
      </c>
      <c r="J5" s="162"/>
      <c r="K5" s="184"/>
      <c r="L5" s="183">
        <v>4</v>
      </c>
      <c r="M5" s="162"/>
      <c r="N5" s="162"/>
      <c r="O5" s="185" t="s">
        <v>2</v>
      </c>
      <c r="P5" s="186"/>
      <c r="Q5" s="186"/>
      <c r="R5" s="186"/>
      <c r="S5" s="187"/>
      <c r="T5" s="5" t="s">
        <v>3</v>
      </c>
      <c r="U5" s="188" t="s">
        <v>4</v>
      </c>
      <c r="V5" s="189"/>
      <c r="W5" s="5" t="s">
        <v>5</v>
      </c>
    </row>
    <row r="6" spans="1:23" ht="15" customHeight="1" thickBot="1" x14ac:dyDescent="0.2">
      <c r="A6" s="166">
        <v>1</v>
      </c>
      <c r="B6" s="228" t="str">
        <f>参加ﾁｰﾑ!$C$7</f>
        <v>Ａｏｉトップガン</v>
      </c>
      <c r="C6" s="173"/>
      <c r="D6" s="174"/>
      <c r="E6" s="175"/>
      <c r="F6" s="170" t="str">
        <f>IF(F7+H7&gt;0,IF(F7&gt;H7,"○",IF(F7&lt;H7,"×","△")),"")</f>
        <v>△</v>
      </c>
      <c r="G6" s="171"/>
      <c r="H6" s="172"/>
      <c r="I6" s="170" t="str">
        <f>IF(I7+K7&gt;0,IF(I7&gt;K7,"○",IF(I7&lt;K7,"×","△")),"")</f>
        <v>×</v>
      </c>
      <c r="J6" s="171"/>
      <c r="K6" s="172"/>
      <c r="L6" s="170" t="str">
        <f>IF(L7+N7&gt;0,IF(L7&gt;N7,"○",IF(L7&lt;N7,"×","△")),"")</f>
        <v>×</v>
      </c>
      <c r="M6" s="171"/>
      <c r="N6" s="171"/>
      <c r="O6" s="179">
        <f>COUNTIF(C6:N7,"○")</f>
        <v>0</v>
      </c>
      <c r="P6" s="162" t="s">
        <v>9</v>
      </c>
      <c r="Q6" s="180">
        <f>COUNTIF(C6:N7,"△")</f>
        <v>1</v>
      </c>
      <c r="R6" s="162" t="s">
        <v>9</v>
      </c>
      <c r="S6" s="163">
        <f>COUNTIF(C6:N7,"×")</f>
        <v>2</v>
      </c>
      <c r="T6" s="164">
        <f>SUM(O6*2+Q6)</f>
        <v>1</v>
      </c>
      <c r="U6" s="47" t="s">
        <v>6</v>
      </c>
      <c r="V6" s="6">
        <f>SUM(F7,I7,L7)</f>
        <v>20</v>
      </c>
      <c r="W6" s="165">
        <v>3</v>
      </c>
    </row>
    <row r="7" spans="1:23" ht="15" customHeight="1" thickBot="1" x14ac:dyDescent="0.2">
      <c r="A7" s="167"/>
      <c r="B7" s="228"/>
      <c r="C7" s="176"/>
      <c r="D7" s="177"/>
      <c r="E7" s="178"/>
      <c r="F7" s="7">
        <f>ﾀｲﾑｽｹｼﾞｭｰﾙ!$R$15</f>
        <v>9</v>
      </c>
      <c r="G7" s="8" t="s">
        <v>40</v>
      </c>
      <c r="H7" s="9">
        <f>ﾀｲﾑｽｹｼﾞｭｰﾙ!$P$15</f>
        <v>9</v>
      </c>
      <c r="I7" s="7">
        <f>ﾀｲﾑｽｹｼﾞｭｰﾙ!$F$5</f>
        <v>2</v>
      </c>
      <c r="J7" s="8" t="s">
        <v>154</v>
      </c>
      <c r="K7" s="9">
        <f>ﾀｲﾑｽｹｼﾞｭｰﾙ!$H$5</f>
        <v>7</v>
      </c>
      <c r="L7" s="7">
        <f>ﾀｲﾑｽｹｼﾞｭｰﾙ!$H$21</f>
        <v>9</v>
      </c>
      <c r="M7" s="8" t="s">
        <v>40</v>
      </c>
      <c r="N7" s="12">
        <f>ﾀｲﾑｽｹｼﾞｭｰﾙ!$F$21</f>
        <v>10</v>
      </c>
      <c r="O7" s="179"/>
      <c r="P7" s="162"/>
      <c r="Q7" s="180"/>
      <c r="R7" s="162"/>
      <c r="S7" s="163"/>
      <c r="T7" s="164"/>
      <c r="U7" s="47" t="s">
        <v>7</v>
      </c>
      <c r="V7" s="6">
        <f>SUM(H7,K7,N7)</f>
        <v>26</v>
      </c>
      <c r="W7" s="165"/>
    </row>
    <row r="8" spans="1:23" ht="15" customHeight="1" thickBot="1" x14ac:dyDescent="0.2">
      <c r="A8" s="166">
        <v>2</v>
      </c>
      <c r="B8" s="224" t="str">
        <f>参加ﾁｰﾑ!$C$8</f>
        <v>ＦＵＫＵＳＨＩＭＡ　Ｂｅ　Ｆｌｙ　Ⅱ</v>
      </c>
      <c r="C8" s="170" t="str">
        <f>IF(C9+E9&gt;0,IF(C9&gt;E9,"○",IF(C9&lt;E9,"×","△")),"")</f>
        <v>△</v>
      </c>
      <c r="D8" s="171"/>
      <c r="E8" s="172"/>
      <c r="F8" s="173"/>
      <c r="G8" s="174"/>
      <c r="H8" s="175"/>
      <c r="I8" s="170" t="str">
        <f>IF(I9+K9&gt;0,IF(I9&gt;K9,"○",IF(I9&lt;K9,"×","△")),"")</f>
        <v>×</v>
      </c>
      <c r="J8" s="171"/>
      <c r="K8" s="172"/>
      <c r="L8" s="170" t="str">
        <f>IF(L9+N9&gt;0,IF(L9&gt;N9,"○",IF(L9&lt;N9,"×","△")),"")</f>
        <v>×</v>
      </c>
      <c r="M8" s="171"/>
      <c r="N8" s="171"/>
      <c r="O8" s="179">
        <f>COUNTIF(C8:N9,"○")</f>
        <v>0</v>
      </c>
      <c r="P8" s="162" t="s">
        <v>8</v>
      </c>
      <c r="Q8" s="180">
        <f t="shared" ref="Q8" si="0">COUNTIF(C8:N9,"△")</f>
        <v>1</v>
      </c>
      <c r="R8" s="162" t="s">
        <v>8</v>
      </c>
      <c r="S8" s="163">
        <f t="shared" ref="S8" si="1">COUNTIF(C8:N9,"×")</f>
        <v>2</v>
      </c>
      <c r="T8" s="164">
        <f t="shared" ref="T8" si="2">SUM(O8*2+Q8)</f>
        <v>1</v>
      </c>
      <c r="U8" s="47" t="s">
        <v>6</v>
      </c>
      <c r="V8" s="6">
        <f>SUM(C9,I9,L9)</f>
        <v>16</v>
      </c>
      <c r="W8" s="165">
        <v>4</v>
      </c>
    </row>
    <row r="9" spans="1:23" ht="15" customHeight="1" thickBot="1" x14ac:dyDescent="0.2">
      <c r="A9" s="167"/>
      <c r="B9" s="224"/>
      <c r="C9" s="7">
        <f>ﾀｲﾑｽｹｼﾞｭｰﾙ!$R$15</f>
        <v>9</v>
      </c>
      <c r="D9" s="8" t="s">
        <v>40</v>
      </c>
      <c r="E9" s="9">
        <f>ﾀｲﾑｽｹｼﾞｭｰﾙ!$P$15</f>
        <v>9</v>
      </c>
      <c r="F9" s="176"/>
      <c r="G9" s="177"/>
      <c r="H9" s="178"/>
      <c r="I9" s="7">
        <f>ﾀｲﾑｽｹｼﾞｭｰﾙ!$R$23</f>
        <v>0</v>
      </c>
      <c r="J9" s="8" t="s">
        <v>154</v>
      </c>
      <c r="K9" s="9">
        <f>ﾀｲﾑｽｹｼﾞｭｰﾙ!$P$23</f>
        <v>6</v>
      </c>
      <c r="L9" s="7">
        <f>ﾀｲﾑｽｹｼﾞｭｰﾙ!$F$7</f>
        <v>7</v>
      </c>
      <c r="M9" s="8" t="s">
        <v>40</v>
      </c>
      <c r="N9" s="12">
        <f>ﾀｲﾑｽｹｼﾞｭｰﾙ!$H$7</f>
        <v>10</v>
      </c>
      <c r="O9" s="179"/>
      <c r="P9" s="162"/>
      <c r="Q9" s="180"/>
      <c r="R9" s="162"/>
      <c r="S9" s="163"/>
      <c r="T9" s="164"/>
      <c r="U9" s="47" t="s">
        <v>7</v>
      </c>
      <c r="V9" s="6">
        <f>SUM(E9,K9,N9)</f>
        <v>25</v>
      </c>
      <c r="W9" s="165"/>
    </row>
    <row r="10" spans="1:23" ht="15" customHeight="1" thickBot="1" x14ac:dyDescent="0.2">
      <c r="A10" s="166">
        <v>3</v>
      </c>
      <c r="B10" s="224" t="str">
        <f>参加ﾁｰﾑ!$C$9</f>
        <v>いいのフェニックス</v>
      </c>
      <c r="C10" s="170" t="str">
        <f>IF(C11+E11&gt;0,IF(C11&gt;E11,"○",IF(C11&lt;E11,"×","△")),"")</f>
        <v>○</v>
      </c>
      <c r="D10" s="171"/>
      <c r="E10" s="172"/>
      <c r="F10" s="170" t="str">
        <f>IF(F11+H11&gt;0,IF(F11&gt;H11,"○",IF(F11&lt;H11,"×","△")),"")</f>
        <v>○</v>
      </c>
      <c r="G10" s="171"/>
      <c r="H10" s="172"/>
      <c r="I10" s="173"/>
      <c r="J10" s="174"/>
      <c r="K10" s="175"/>
      <c r="L10" s="170" t="str">
        <f>IF(L11+N11&gt;0,IF(L11&gt;N11,"○",IF(L11&lt;N11,"×","△")),"")</f>
        <v>×</v>
      </c>
      <c r="M10" s="171"/>
      <c r="N10" s="171"/>
      <c r="O10" s="179">
        <f t="shared" ref="O10" si="3">COUNTIF(C10:N11,"○")</f>
        <v>2</v>
      </c>
      <c r="P10" s="162" t="s">
        <v>8</v>
      </c>
      <c r="Q10" s="180">
        <f t="shared" ref="Q10" si="4">COUNTIF(C10:N11,"△")</f>
        <v>0</v>
      </c>
      <c r="R10" s="162" t="s">
        <v>8</v>
      </c>
      <c r="S10" s="163">
        <f t="shared" ref="S10" si="5">COUNTIF(C10:N11,"×")</f>
        <v>1</v>
      </c>
      <c r="T10" s="164">
        <f>SUM(O10*2+Q10)</f>
        <v>4</v>
      </c>
      <c r="U10" s="47" t="s">
        <v>6</v>
      </c>
      <c r="V10" s="6">
        <f>SUM(C11,F11,L11)</f>
        <v>15</v>
      </c>
      <c r="W10" s="165">
        <v>2</v>
      </c>
    </row>
    <row r="11" spans="1:23" ht="15" customHeight="1" thickBot="1" x14ac:dyDescent="0.2">
      <c r="A11" s="167"/>
      <c r="B11" s="224"/>
      <c r="C11" s="7">
        <f>ﾀｲﾑｽｹｼﾞｭｰﾙ!$H$5</f>
        <v>7</v>
      </c>
      <c r="D11" s="8" t="s">
        <v>154</v>
      </c>
      <c r="E11" s="9">
        <f>ﾀｲﾑｽｹｼﾞｭｰﾙ!$F$5</f>
        <v>2</v>
      </c>
      <c r="F11" s="7">
        <f>ﾀｲﾑｽｹｼﾞｭｰﾙ!$P$23</f>
        <v>6</v>
      </c>
      <c r="G11" s="8" t="s">
        <v>40</v>
      </c>
      <c r="H11" s="9">
        <f>ﾀｲﾑｽｹｼﾞｭｰﾙ!$R$23</f>
        <v>0</v>
      </c>
      <c r="I11" s="176"/>
      <c r="J11" s="177"/>
      <c r="K11" s="178"/>
      <c r="L11" s="7">
        <f>ﾀｲﾑｽｹｼﾞｭｰﾙ!$P$13</f>
        <v>2</v>
      </c>
      <c r="M11" s="8" t="s">
        <v>40</v>
      </c>
      <c r="N11" s="12">
        <f>ﾀｲﾑｽｹｼﾞｭｰﾙ!$R$13</f>
        <v>8</v>
      </c>
      <c r="O11" s="179"/>
      <c r="P11" s="162"/>
      <c r="Q11" s="180"/>
      <c r="R11" s="162"/>
      <c r="S11" s="163"/>
      <c r="T11" s="164"/>
      <c r="U11" s="47" t="s">
        <v>7</v>
      </c>
      <c r="V11" s="6">
        <f>SUM(E11,H11,N11)</f>
        <v>10</v>
      </c>
      <c r="W11" s="165"/>
    </row>
    <row r="12" spans="1:23" ht="15" customHeight="1" thickBot="1" x14ac:dyDescent="0.2">
      <c r="A12" s="166">
        <v>4</v>
      </c>
      <c r="B12" s="224" t="str">
        <f>参加ﾁｰﾑ!$C$10</f>
        <v>キングフューチャーズ</v>
      </c>
      <c r="C12" s="170" t="str">
        <f>IF(C13+E13&gt;0,IF(C13&gt;E13,"○",IF(C13&lt;E13,"×","△")),"")</f>
        <v>○</v>
      </c>
      <c r="D12" s="171"/>
      <c r="E12" s="172"/>
      <c r="F12" s="170" t="str">
        <f>IF(F13+H13&gt;0,IF(F13&gt;H13,"○",IF(F13&lt;H13,"×","△")),"")</f>
        <v>○</v>
      </c>
      <c r="G12" s="171"/>
      <c r="H12" s="172"/>
      <c r="I12" s="170" t="str">
        <f>IF(I13+K13&gt;0,IF(I13&gt;K13,"○",IF(I13&lt;K13,"×","△")),"")</f>
        <v>○</v>
      </c>
      <c r="J12" s="171"/>
      <c r="K12" s="172"/>
      <c r="L12" s="173"/>
      <c r="M12" s="174"/>
      <c r="N12" s="174"/>
      <c r="O12" s="179">
        <f t="shared" ref="O12" si="6">COUNTIF(C12:N13,"○")</f>
        <v>3</v>
      </c>
      <c r="P12" s="162" t="s">
        <v>8</v>
      </c>
      <c r="Q12" s="180">
        <f t="shared" ref="Q12" si="7">COUNTIF(C12:N13,"△")</f>
        <v>0</v>
      </c>
      <c r="R12" s="162" t="s">
        <v>8</v>
      </c>
      <c r="S12" s="163">
        <f t="shared" ref="S12" si="8">COUNTIF(C12:N13,"×")</f>
        <v>0</v>
      </c>
      <c r="T12" s="164">
        <f t="shared" ref="T12" si="9">SUM(O12*2+Q12)</f>
        <v>6</v>
      </c>
      <c r="U12" s="47" t="s">
        <v>6</v>
      </c>
      <c r="V12" s="6">
        <f>SUM(C13,F13,I13)</f>
        <v>28</v>
      </c>
      <c r="W12" s="165">
        <v>1</v>
      </c>
    </row>
    <row r="13" spans="1:23" ht="15" customHeight="1" thickBot="1" x14ac:dyDescent="0.2">
      <c r="A13" s="167"/>
      <c r="B13" s="224"/>
      <c r="C13" s="7">
        <f>ﾀｲﾑｽｹｼﾞｭｰﾙ!$F$21</f>
        <v>10</v>
      </c>
      <c r="D13" s="8" t="s">
        <v>40</v>
      </c>
      <c r="E13" s="9">
        <f>ﾀｲﾑｽｹｼﾞｭｰﾙ!$H$21</f>
        <v>9</v>
      </c>
      <c r="F13" s="7">
        <f>ﾀｲﾑｽｹｼﾞｭｰﾙ!$H$7</f>
        <v>10</v>
      </c>
      <c r="G13" s="8" t="s">
        <v>40</v>
      </c>
      <c r="H13" s="9">
        <f>ﾀｲﾑｽｹｼﾞｭｰﾙ!$F$7</f>
        <v>7</v>
      </c>
      <c r="I13" s="7">
        <f>ﾀｲﾑｽｹｼﾞｭｰﾙ!$R$13</f>
        <v>8</v>
      </c>
      <c r="J13" s="8" t="s">
        <v>40</v>
      </c>
      <c r="K13" s="9">
        <f>ﾀｲﾑｽｹｼﾞｭｰﾙ!$P$13</f>
        <v>2</v>
      </c>
      <c r="L13" s="176"/>
      <c r="M13" s="177"/>
      <c r="N13" s="177"/>
      <c r="O13" s="179"/>
      <c r="P13" s="162"/>
      <c r="Q13" s="180"/>
      <c r="R13" s="162"/>
      <c r="S13" s="163"/>
      <c r="T13" s="164"/>
      <c r="U13" s="47" t="s">
        <v>7</v>
      </c>
      <c r="V13" s="6">
        <f>SUM(E13,H13,K13)</f>
        <v>18</v>
      </c>
      <c r="W13" s="165"/>
    </row>
    <row r="14" spans="1:23" ht="5.0999999999999996" customHeight="1" thickBot="1" x14ac:dyDescent="0.2">
      <c r="T14" s="219"/>
      <c r="U14" s="220"/>
      <c r="V14" s="220"/>
      <c r="W14" s="220"/>
    </row>
    <row r="15" spans="1:23" ht="24.95" customHeight="1" thickBot="1" x14ac:dyDescent="0.2">
      <c r="A15" s="221" t="s">
        <v>148</v>
      </c>
      <c r="B15" s="222"/>
      <c r="C15" s="183">
        <v>5</v>
      </c>
      <c r="D15" s="192"/>
      <c r="E15" s="193"/>
      <c r="F15" s="183">
        <v>6</v>
      </c>
      <c r="G15" s="192"/>
      <c r="H15" s="193"/>
      <c r="I15" s="183">
        <v>7</v>
      </c>
      <c r="J15" s="192"/>
      <c r="K15" s="193"/>
      <c r="L15" s="183">
        <v>8</v>
      </c>
      <c r="M15" s="192"/>
      <c r="N15" s="192"/>
      <c r="O15" s="185" t="s">
        <v>2</v>
      </c>
      <c r="P15" s="186"/>
      <c r="Q15" s="186"/>
      <c r="R15" s="186"/>
      <c r="S15" s="187"/>
      <c r="T15" s="5" t="s">
        <v>3</v>
      </c>
      <c r="U15" s="223" t="s">
        <v>4</v>
      </c>
      <c r="V15" s="187"/>
      <c r="W15" s="5" t="s">
        <v>5</v>
      </c>
    </row>
    <row r="16" spans="1:23" ht="15" customHeight="1" x14ac:dyDescent="0.15">
      <c r="A16" s="217">
        <v>5</v>
      </c>
      <c r="B16" s="168" t="str">
        <f>参加ﾁｰﾑ!$C$11</f>
        <v>永盛ミュートス・キッズ</v>
      </c>
      <c r="C16" s="173"/>
      <c r="D16" s="174"/>
      <c r="E16" s="175"/>
      <c r="F16" s="170" t="str">
        <f>IF(F17+H17&gt;0,IF(F17&gt;H17,"○",IF(F17&lt;H17,"×","△")),"")</f>
        <v>×</v>
      </c>
      <c r="G16" s="171"/>
      <c r="H16" s="172"/>
      <c r="I16" s="170" t="str">
        <f>IF(I17+K17&gt;0,IF(I17&gt;K17,"○",IF(I17&lt;K17,"×","△")),"")</f>
        <v>○</v>
      </c>
      <c r="J16" s="171"/>
      <c r="K16" s="172"/>
      <c r="L16" s="170" t="str">
        <f>IF(L17+N17&gt;0,IF(L17&gt;N17,"○",IF(L17&lt;N17,"×","△")),"")</f>
        <v>○</v>
      </c>
      <c r="M16" s="171"/>
      <c r="N16" s="171"/>
      <c r="O16" s="207">
        <f>COUNTIF(C16:N17,"○")</f>
        <v>2</v>
      </c>
      <c r="P16" s="171" t="s">
        <v>9</v>
      </c>
      <c r="Q16" s="200">
        <f>COUNTIF(C16:N17,"△")</f>
        <v>0</v>
      </c>
      <c r="R16" s="171" t="s">
        <v>9</v>
      </c>
      <c r="S16" s="211">
        <f>COUNTIF(C16:N17,"×")</f>
        <v>1</v>
      </c>
      <c r="T16" s="213">
        <f>SUM(O16*2+Q16)</f>
        <v>4</v>
      </c>
      <c r="U16" s="47" t="s">
        <v>6</v>
      </c>
      <c r="V16" s="6">
        <f>SUM(F17,I17,L17)</f>
        <v>23</v>
      </c>
      <c r="W16" s="215">
        <v>2</v>
      </c>
    </row>
    <row r="17" spans="1:23" ht="15" customHeight="1" thickBot="1" x14ac:dyDescent="0.2">
      <c r="A17" s="218"/>
      <c r="B17" s="169"/>
      <c r="C17" s="176"/>
      <c r="D17" s="177"/>
      <c r="E17" s="178"/>
      <c r="F17" s="7">
        <f>ﾀｲﾑｽｹｼﾞｭｰﾙ!$F$15</f>
        <v>6</v>
      </c>
      <c r="G17" s="8" t="s">
        <v>40</v>
      </c>
      <c r="H17" s="9">
        <f>ﾀｲﾑｽｹｼﾞｭｰﾙ!$H$15</f>
        <v>11</v>
      </c>
      <c r="I17" s="7">
        <f>ﾀｲﾑｽｹｼﾞｭｰﾙ!$P$5</f>
        <v>9</v>
      </c>
      <c r="J17" s="8" t="s">
        <v>154</v>
      </c>
      <c r="K17" s="9">
        <f>ﾀｲﾑｽｹｼﾞｭｰﾙ!$R$5</f>
        <v>7</v>
      </c>
      <c r="L17" s="7">
        <f>ﾀｲﾑｽｹｼﾞｭｰﾙ!$R$21</f>
        <v>8</v>
      </c>
      <c r="M17" s="8" t="s">
        <v>40</v>
      </c>
      <c r="N17" s="56">
        <f>ﾀｲﾑｽｹｼﾞｭｰﾙ!$P$21</f>
        <v>6</v>
      </c>
      <c r="O17" s="208"/>
      <c r="P17" s="209"/>
      <c r="Q17" s="210"/>
      <c r="R17" s="209"/>
      <c r="S17" s="212"/>
      <c r="T17" s="214"/>
      <c r="U17" s="47" t="s">
        <v>7</v>
      </c>
      <c r="V17" s="6">
        <f>SUM(H17,K17,N17)</f>
        <v>24</v>
      </c>
      <c r="W17" s="216"/>
    </row>
    <row r="18" spans="1:23" ht="15" customHeight="1" x14ac:dyDescent="0.15">
      <c r="A18" s="217">
        <v>6</v>
      </c>
      <c r="B18" s="168" t="str">
        <f>参加ﾁｰﾑ!$C$12</f>
        <v>鳥川ライジングファルコン</v>
      </c>
      <c r="C18" s="170" t="str">
        <f>IF(C19+E19&gt;0,IF(C19&gt;E19,"○",IF(C19&lt;E19,"×","△")),"")</f>
        <v>○</v>
      </c>
      <c r="D18" s="171"/>
      <c r="E18" s="172"/>
      <c r="F18" s="173"/>
      <c r="G18" s="174"/>
      <c r="H18" s="175"/>
      <c r="I18" s="170" t="str">
        <f>IF(I19+K19&gt;0,IF(I19&gt;K19,"○",IF(I19&lt;K19,"×","△")),"")</f>
        <v>△</v>
      </c>
      <c r="J18" s="171"/>
      <c r="K18" s="172"/>
      <c r="L18" s="170" t="str">
        <f>IF(L19+N19&gt;0,IF(L19&gt;N19,"○",IF(L19&lt;N19,"×","△")),"")</f>
        <v>○</v>
      </c>
      <c r="M18" s="171"/>
      <c r="N18" s="171"/>
      <c r="O18" s="207">
        <f>COUNTIF(C18:N19,"○")</f>
        <v>2</v>
      </c>
      <c r="P18" s="171" t="s">
        <v>8</v>
      </c>
      <c r="Q18" s="200">
        <f t="shared" ref="Q18" si="10">COUNTIF(C18:N19,"△")</f>
        <v>1</v>
      </c>
      <c r="R18" s="171" t="s">
        <v>8</v>
      </c>
      <c r="S18" s="211">
        <f t="shared" ref="S18" si="11">COUNTIF(C18:N19,"×")</f>
        <v>0</v>
      </c>
      <c r="T18" s="213">
        <f t="shared" ref="T18" si="12">SUM(O18*2+Q18)</f>
        <v>5</v>
      </c>
      <c r="U18" s="47" t="s">
        <v>6</v>
      </c>
      <c r="V18" s="6">
        <f>SUM(C19,I19,L19)</f>
        <v>27</v>
      </c>
      <c r="W18" s="215">
        <v>1</v>
      </c>
    </row>
    <row r="19" spans="1:23" ht="15" customHeight="1" thickBot="1" x14ac:dyDescent="0.2">
      <c r="A19" s="218"/>
      <c r="B19" s="169"/>
      <c r="C19" s="7">
        <f>ﾀｲﾑｽｹｼﾞｭｰﾙ!$H$15</f>
        <v>11</v>
      </c>
      <c r="D19" s="8" t="s">
        <v>40</v>
      </c>
      <c r="E19" s="9">
        <f>ﾀｲﾑｽｹｼﾞｭｰﾙ!$F$15</f>
        <v>6</v>
      </c>
      <c r="F19" s="176"/>
      <c r="G19" s="177"/>
      <c r="H19" s="178"/>
      <c r="I19" s="7">
        <f>ﾀｲﾑｽｹｼﾞｭｰﾙ!$H$23</f>
        <v>8</v>
      </c>
      <c r="J19" s="8" t="s">
        <v>154</v>
      </c>
      <c r="K19" s="9">
        <f>ﾀｲﾑｽｹｼﾞｭｰﾙ!$F$23</f>
        <v>8</v>
      </c>
      <c r="L19" s="7">
        <f>ﾀｲﾑｽｹｼﾞｭｰﾙ!$P$7</f>
        <v>8</v>
      </c>
      <c r="M19" s="8" t="s">
        <v>40</v>
      </c>
      <c r="N19" s="56">
        <f>ﾀｲﾑｽｹｼﾞｭｰﾙ!$R$7</f>
        <v>6</v>
      </c>
      <c r="O19" s="208"/>
      <c r="P19" s="209"/>
      <c r="Q19" s="210"/>
      <c r="R19" s="209"/>
      <c r="S19" s="212"/>
      <c r="T19" s="214"/>
      <c r="U19" s="47" t="s">
        <v>7</v>
      </c>
      <c r="V19" s="6">
        <f>SUM(E19,K19,N19)</f>
        <v>20</v>
      </c>
      <c r="W19" s="216"/>
    </row>
    <row r="20" spans="1:23" ht="15" customHeight="1" x14ac:dyDescent="0.15">
      <c r="A20" s="217">
        <v>7</v>
      </c>
      <c r="B20" s="168" t="str">
        <f>参加ﾁｰﾑ!$C$13</f>
        <v>新鶴ファイターズ</v>
      </c>
      <c r="C20" s="170" t="str">
        <f>IF(C21+E21&gt;0,IF(C21&gt;E21,"○",IF(C21&lt;E21,"×","△")),"")</f>
        <v>×</v>
      </c>
      <c r="D20" s="171"/>
      <c r="E20" s="172"/>
      <c r="F20" s="170" t="str">
        <f>IF(F21+H21&gt;0,IF(F21&gt;H21,"○",IF(F21&lt;H21,"×","△")),"")</f>
        <v>△</v>
      </c>
      <c r="G20" s="171"/>
      <c r="H20" s="172"/>
      <c r="I20" s="173"/>
      <c r="J20" s="174"/>
      <c r="K20" s="175"/>
      <c r="L20" s="170" t="str">
        <f>IF(L21+N21&gt;0,IF(L21&gt;N21,"○",IF(L21&lt;N21,"×","△")),"")</f>
        <v>○</v>
      </c>
      <c r="M20" s="171"/>
      <c r="N20" s="171"/>
      <c r="O20" s="207">
        <f t="shared" ref="O20" si="13">COUNTIF(C20:N21,"○")</f>
        <v>1</v>
      </c>
      <c r="P20" s="171" t="s">
        <v>8</v>
      </c>
      <c r="Q20" s="200">
        <f t="shared" ref="Q20" si="14">COUNTIF(C20:N21,"△")</f>
        <v>1</v>
      </c>
      <c r="R20" s="171" t="s">
        <v>8</v>
      </c>
      <c r="S20" s="211">
        <f t="shared" ref="S20" si="15">COUNTIF(C20:N21,"×")</f>
        <v>1</v>
      </c>
      <c r="T20" s="213">
        <f>SUM(O20*2+Q20)</f>
        <v>3</v>
      </c>
      <c r="U20" s="47" t="s">
        <v>6</v>
      </c>
      <c r="V20" s="6">
        <f>SUM(C21,F21,L21)</f>
        <v>25</v>
      </c>
      <c r="W20" s="215">
        <v>3</v>
      </c>
    </row>
    <row r="21" spans="1:23" ht="15" customHeight="1" thickBot="1" x14ac:dyDescent="0.2">
      <c r="A21" s="218"/>
      <c r="B21" s="169"/>
      <c r="C21" s="7">
        <f>ﾀｲﾑｽｹｼﾞｭｰﾙ!$R$5</f>
        <v>7</v>
      </c>
      <c r="D21" s="8" t="s">
        <v>154</v>
      </c>
      <c r="E21" s="9">
        <f>ﾀｲﾑｽｹｼﾞｭｰﾙ!$P$5</f>
        <v>9</v>
      </c>
      <c r="F21" s="7">
        <f>ﾀｲﾑｽｹｼﾞｭｰﾙ!$F$23</f>
        <v>8</v>
      </c>
      <c r="G21" s="8" t="s">
        <v>40</v>
      </c>
      <c r="H21" s="9">
        <f>ﾀｲﾑｽｹｼﾞｭｰﾙ!$H$23</f>
        <v>8</v>
      </c>
      <c r="I21" s="176"/>
      <c r="J21" s="177"/>
      <c r="K21" s="178"/>
      <c r="L21" s="7">
        <f>ﾀｲﾑｽｹｼﾞｭｰﾙ!$F$13</f>
        <v>10</v>
      </c>
      <c r="M21" s="8" t="s">
        <v>40</v>
      </c>
      <c r="N21" s="56">
        <f>ﾀｲﾑｽｹｼﾞｭｰﾙ!$H$13</f>
        <v>5</v>
      </c>
      <c r="O21" s="208"/>
      <c r="P21" s="209"/>
      <c r="Q21" s="210"/>
      <c r="R21" s="209"/>
      <c r="S21" s="212"/>
      <c r="T21" s="214"/>
      <c r="U21" s="47" t="s">
        <v>7</v>
      </c>
      <c r="V21" s="6">
        <f>SUM(E21,H21,N21)</f>
        <v>22</v>
      </c>
      <c r="W21" s="216"/>
    </row>
    <row r="22" spans="1:23" ht="15" customHeight="1" x14ac:dyDescent="0.15">
      <c r="A22" s="217">
        <v>8</v>
      </c>
      <c r="B22" s="168" t="str">
        <f>参加ﾁｰﾑ!$C$14</f>
        <v>ＦＵＫＵＳＨＩＭＡ　Ｂｅ　Ｆｌｙ　Ⅰ</v>
      </c>
      <c r="C22" s="170" t="str">
        <f>IF(C23+E23&gt;0,IF(C23&gt;E23,"○",IF(C23&lt;E23,"×","△")),"")</f>
        <v>×</v>
      </c>
      <c r="D22" s="171"/>
      <c r="E22" s="172"/>
      <c r="F22" s="170" t="str">
        <f>IF(F23+H23&gt;0,IF(F23&gt;H23,"○",IF(F23&lt;H23,"×","△")),"")</f>
        <v>×</v>
      </c>
      <c r="G22" s="171"/>
      <c r="H22" s="172"/>
      <c r="I22" s="170" t="str">
        <f>IF(I23+K23&gt;0,IF(I23&gt;K23,"○",IF(I23&lt;K23,"×","△")),"")</f>
        <v>×</v>
      </c>
      <c r="J22" s="171"/>
      <c r="K22" s="172"/>
      <c r="L22" s="173"/>
      <c r="M22" s="174"/>
      <c r="N22" s="174"/>
      <c r="O22" s="207">
        <f t="shared" ref="O22" si="16">COUNTIF(C22:N23,"○")</f>
        <v>0</v>
      </c>
      <c r="P22" s="171" t="s">
        <v>8</v>
      </c>
      <c r="Q22" s="200">
        <f t="shared" ref="Q22" si="17">COUNTIF(C22:N23,"△")</f>
        <v>0</v>
      </c>
      <c r="R22" s="171" t="s">
        <v>8</v>
      </c>
      <c r="S22" s="211">
        <f t="shared" ref="S22" si="18">COUNTIF(C22:N23,"×")</f>
        <v>3</v>
      </c>
      <c r="T22" s="213">
        <f t="shared" ref="T22" si="19">SUM(O22*2+Q22)</f>
        <v>0</v>
      </c>
      <c r="U22" s="47" t="s">
        <v>6</v>
      </c>
      <c r="V22" s="6">
        <f>SUM(C23,F23,I23)</f>
        <v>17</v>
      </c>
      <c r="W22" s="215">
        <v>4</v>
      </c>
    </row>
    <row r="23" spans="1:23" ht="15" customHeight="1" thickBot="1" x14ac:dyDescent="0.2">
      <c r="A23" s="218"/>
      <c r="B23" s="169"/>
      <c r="C23" s="7">
        <f>ﾀｲﾑｽｹｼﾞｭｰﾙ!$P$21</f>
        <v>6</v>
      </c>
      <c r="D23" s="8" t="s">
        <v>40</v>
      </c>
      <c r="E23" s="9">
        <f>ﾀｲﾑｽｹｼﾞｭｰﾙ!$R$21</f>
        <v>8</v>
      </c>
      <c r="F23" s="7">
        <f>ﾀｲﾑｽｹｼﾞｭｰﾙ!$R$7</f>
        <v>6</v>
      </c>
      <c r="G23" s="8" t="s">
        <v>40</v>
      </c>
      <c r="H23" s="9">
        <f>ﾀｲﾑｽｹｼﾞｭｰﾙ!$P$7</f>
        <v>8</v>
      </c>
      <c r="I23" s="7">
        <f>ﾀｲﾑｽｹｼﾞｭｰﾙ!$H$13</f>
        <v>5</v>
      </c>
      <c r="J23" s="8" t="s">
        <v>40</v>
      </c>
      <c r="K23" s="9">
        <f>ﾀｲﾑｽｹｼﾞｭｰﾙ!$F$13</f>
        <v>10</v>
      </c>
      <c r="L23" s="176"/>
      <c r="M23" s="177"/>
      <c r="N23" s="177"/>
      <c r="O23" s="208"/>
      <c r="P23" s="209"/>
      <c r="Q23" s="210"/>
      <c r="R23" s="209"/>
      <c r="S23" s="212"/>
      <c r="T23" s="214"/>
      <c r="U23" s="47" t="s">
        <v>7</v>
      </c>
      <c r="V23" s="6">
        <f>SUM(E23,H23,K23)</f>
        <v>26</v>
      </c>
      <c r="W23" s="216"/>
    </row>
    <row r="24" spans="1:23" ht="9.6" customHeight="1" thickBot="1" x14ac:dyDescent="0.2">
      <c r="A24" s="48"/>
      <c r="B24" s="48"/>
    </row>
    <row r="25" spans="1:23" ht="24.95" customHeight="1" thickBot="1" x14ac:dyDescent="0.2">
      <c r="A25" s="182" t="s">
        <v>36</v>
      </c>
      <c r="B25" s="182"/>
      <c r="C25" s="183">
        <v>9</v>
      </c>
      <c r="D25" s="162"/>
      <c r="E25" s="184"/>
      <c r="F25" s="183">
        <v>10</v>
      </c>
      <c r="G25" s="162"/>
      <c r="H25" s="184"/>
      <c r="I25" s="183">
        <v>11</v>
      </c>
      <c r="J25" s="162"/>
      <c r="K25" s="184"/>
      <c r="L25" s="183">
        <v>12</v>
      </c>
      <c r="M25" s="162"/>
      <c r="N25" s="162"/>
      <c r="O25" s="185" t="s">
        <v>2</v>
      </c>
      <c r="P25" s="186"/>
      <c r="Q25" s="186"/>
      <c r="R25" s="186"/>
      <c r="S25" s="187"/>
      <c r="T25" s="5" t="s">
        <v>3</v>
      </c>
      <c r="U25" s="188" t="s">
        <v>4</v>
      </c>
      <c r="V25" s="189"/>
      <c r="W25" s="5" t="s">
        <v>5</v>
      </c>
    </row>
    <row r="26" spans="1:23" ht="15" customHeight="1" thickBot="1" x14ac:dyDescent="0.2">
      <c r="A26" s="166">
        <v>9</v>
      </c>
      <c r="B26" s="190" t="str">
        <f>参加ﾁｰﾑ!$C$15</f>
        <v>Ｓ．Ｎ．Ｄ．Ｃ　ＧＡＣＫＹ’Ｓ</v>
      </c>
      <c r="C26" s="173"/>
      <c r="D26" s="174"/>
      <c r="E26" s="175"/>
      <c r="F26" s="170" t="str">
        <f>IF(F27+H27&gt;0,IF(F27&gt;H27,"○",IF(F27&lt;H27,"×","△")),"")</f>
        <v>×</v>
      </c>
      <c r="G26" s="171"/>
      <c r="H26" s="172"/>
      <c r="I26" s="170" t="str">
        <f>IF(I27+K27&gt;0,IF(I27&gt;K27,"○",IF(I27&lt;K27,"×","△")),"")</f>
        <v>○</v>
      </c>
      <c r="J26" s="171"/>
      <c r="K26" s="172"/>
      <c r="L26" s="170" t="str">
        <f>IF(L27+N27&gt;0,IF(L27&gt;N27,"○",IF(L27&lt;N27,"×","△")),"")</f>
        <v>○</v>
      </c>
      <c r="M26" s="171"/>
      <c r="N26" s="171"/>
      <c r="O26" s="179">
        <f>COUNTIF(C26:N27,"○")</f>
        <v>2</v>
      </c>
      <c r="P26" s="162" t="s">
        <v>9</v>
      </c>
      <c r="Q26" s="180">
        <f>COUNTIF(C26:N27,"△")</f>
        <v>0</v>
      </c>
      <c r="R26" s="162" t="s">
        <v>9</v>
      </c>
      <c r="S26" s="163">
        <f>COUNTIF(C26:N27,"×")</f>
        <v>1</v>
      </c>
      <c r="T26" s="164">
        <f>SUM(O26*2+Q26)</f>
        <v>4</v>
      </c>
      <c r="U26" s="47" t="s">
        <v>6</v>
      </c>
      <c r="V26" s="6">
        <f>SUM(F27,I27,L27)</f>
        <v>27</v>
      </c>
      <c r="W26" s="165">
        <v>1</v>
      </c>
    </row>
    <row r="27" spans="1:23" ht="15" customHeight="1" thickBot="1" x14ac:dyDescent="0.2">
      <c r="A27" s="167"/>
      <c r="B27" s="190"/>
      <c r="C27" s="176"/>
      <c r="D27" s="177"/>
      <c r="E27" s="178"/>
      <c r="F27" s="7">
        <f>ﾀｲﾑｽｹｼﾞｭｰﾙ!$P$16</f>
        <v>7</v>
      </c>
      <c r="G27" s="8" t="s">
        <v>40</v>
      </c>
      <c r="H27" s="9">
        <f>ﾀｲﾑｽｹｼﾞｭｰﾙ!$R$16</f>
        <v>11</v>
      </c>
      <c r="I27" s="7">
        <f>ﾀｲﾑｽｹｼﾞｭｰﾙ!$F$6</f>
        <v>10</v>
      </c>
      <c r="J27" s="8" t="s">
        <v>154</v>
      </c>
      <c r="K27" s="9">
        <f>ﾀｲﾑｽｹｼﾞｭｰﾙ!$H$6</f>
        <v>7</v>
      </c>
      <c r="L27" s="7">
        <f>ﾀｲﾑｽｹｼﾞｭｰﾙ!$H$22</f>
        <v>10</v>
      </c>
      <c r="M27" s="8" t="s">
        <v>40</v>
      </c>
      <c r="N27" s="56">
        <f>ﾀｲﾑｽｹｼﾞｭｰﾙ!$F$22</f>
        <v>7</v>
      </c>
      <c r="O27" s="179"/>
      <c r="P27" s="162"/>
      <c r="Q27" s="180"/>
      <c r="R27" s="162"/>
      <c r="S27" s="163"/>
      <c r="T27" s="164"/>
      <c r="U27" s="47" t="s">
        <v>7</v>
      </c>
      <c r="V27" s="6">
        <f>SUM(H27,K27,N27)</f>
        <v>25</v>
      </c>
      <c r="W27" s="165"/>
    </row>
    <row r="28" spans="1:23" ht="15" customHeight="1" thickBot="1" x14ac:dyDescent="0.2">
      <c r="A28" s="166">
        <v>10</v>
      </c>
      <c r="B28" s="181" t="str">
        <f>参加ﾁｰﾑ!$C$16</f>
        <v>ビクトリーやまと</v>
      </c>
      <c r="C28" s="170" t="str">
        <f>IF(C29+E29&gt;0,IF(C29&gt;E29,"○",IF(C29&lt;E29,"×","△")),"")</f>
        <v>○</v>
      </c>
      <c r="D28" s="171"/>
      <c r="E28" s="172"/>
      <c r="F28" s="173"/>
      <c r="G28" s="174"/>
      <c r="H28" s="175"/>
      <c r="I28" s="170" t="str">
        <f>IF(I29+K29&gt;0,IF(I29&gt;K29,"○",IF(I29&lt;K29,"×","△")),"")</f>
        <v>×</v>
      </c>
      <c r="J28" s="171"/>
      <c r="K28" s="172"/>
      <c r="L28" s="170" t="str">
        <f>IF(L29+N29&gt;0,IF(L29&gt;N29,"○",IF(L29&lt;N29,"×","△")),"")</f>
        <v>○</v>
      </c>
      <c r="M28" s="171"/>
      <c r="N28" s="171"/>
      <c r="O28" s="179">
        <f>COUNTIF(C28:N29,"○")</f>
        <v>2</v>
      </c>
      <c r="P28" s="162" t="s">
        <v>8</v>
      </c>
      <c r="Q28" s="180">
        <f t="shared" ref="Q28" si="20">COUNTIF(C28:N29,"△")</f>
        <v>0</v>
      </c>
      <c r="R28" s="162" t="s">
        <v>8</v>
      </c>
      <c r="S28" s="163">
        <f t="shared" ref="S28" si="21">COUNTIF(C28:N29,"×")</f>
        <v>1</v>
      </c>
      <c r="T28" s="164">
        <f t="shared" ref="T28" si="22">SUM(O28*2+Q28)</f>
        <v>4</v>
      </c>
      <c r="U28" s="47" t="s">
        <v>6</v>
      </c>
      <c r="V28" s="6">
        <f>SUM(C29,I29,L29)</f>
        <v>26</v>
      </c>
      <c r="W28" s="165">
        <v>3</v>
      </c>
    </row>
    <row r="29" spans="1:23" ht="15" customHeight="1" thickBot="1" x14ac:dyDescent="0.2">
      <c r="A29" s="167"/>
      <c r="B29" s="181"/>
      <c r="C29" s="7">
        <f>ﾀｲﾑｽｹｼﾞｭｰﾙ!$R$16</f>
        <v>11</v>
      </c>
      <c r="D29" s="8" t="s">
        <v>40</v>
      </c>
      <c r="E29" s="9">
        <f>ﾀｲﾑｽｹｼﾞｭｰﾙ!$P$16</f>
        <v>7</v>
      </c>
      <c r="F29" s="176"/>
      <c r="G29" s="177"/>
      <c r="H29" s="178"/>
      <c r="I29" s="7">
        <f>ﾀｲﾑｽｹｼﾞｭｰﾙ!$R$24</f>
        <v>4</v>
      </c>
      <c r="J29" s="8" t="s">
        <v>154</v>
      </c>
      <c r="K29" s="9">
        <f>ﾀｲﾑｽｹｼﾞｭｰﾙ!$P$24</f>
        <v>9</v>
      </c>
      <c r="L29" s="7">
        <f>ﾀｲﾑｽｹｼﾞｭｰﾙ!$F$8</f>
        <v>11</v>
      </c>
      <c r="M29" s="8" t="s">
        <v>40</v>
      </c>
      <c r="N29" s="56">
        <f>ﾀｲﾑｽｹｼﾞｭｰﾙ!$H$8</f>
        <v>7</v>
      </c>
      <c r="O29" s="179"/>
      <c r="P29" s="162"/>
      <c r="Q29" s="180"/>
      <c r="R29" s="162"/>
      <c r="S29" s="163"/>
      <c r="T29" s="164"/>
      <c r="U29" s="47" t="s">
        <v>7</v>
      </c>
      <c r="V29" s="6">
        <f>SUM(E29,K29,N29)</f>
        <v>23</v>
      </c>
      <c r="W29" s="165"/>
    </row>
    <row r="30" spans="1:23" ht="15" customHeight="1" thickBot="1" x14ac:dyDescent="0.2">
      <c r="A30" s="166">
        <v>11</v>
      </c>
      <c r="B30" s="181" t="str">
        <f>参加ﾁｰﾑ!$C$17</f>
        <v>城西レッドウイングス</v>
      </c>
      <c r="C30" s="170" t="str">
        <f>IF(C31+E31&gt;0,IF(C31&gt;E31,"○",IF(C31&lt;E31,"×","△")),"")</f>
        <v>×</v>
      </c>
      <c r="D30" s="171"/>
      <c r="E30" s="172"/>
      <c r="F30" s="170" t="str">
        <f>IF(F31+H31&gt;0,IF(F31&gt;H31,"○",IF(F31&lt;H31,"×","△")),"")</f>
        <v>○</v>
      </c>
      <c r="G30" s="171"/>
      <c r="H30" s="172"/>
      <c r="I30" s="173"/>
      <c r="J30" s="174"/>
      <c r="K30" s="175"/>
      <c r="L30" s="170" t="str">
        <f>IF(L31+N31&gt;0,IF(L31&gt;N31,"○",IF(L31&lt;N31,"×","△")),"")</f>
        <v>○</v>
      </c>
      <c r="M30" s="171"/>
      <c r="N30" s="171"/>
      <c r="O30" s="179">
        <f t="shared" ref="O30" si="23">COUNTIF(C30:N31,"○")</f>
        <v>2</v>
      </c>
      <c r="P30" s="162" t="s">
        <v>8</v>
      </c>
      <c r="Q30" s="180">
        <f t="shared" ref="Q30" si="24">COUNTIF(C30:N31,"△")</f>
        <v>0</v>
      </c>
      <c r="R30" s="162" t="s">
        <v>8</v>
      </c>
      <c r="S30" s="163">
        <f t="shared" ref="S30" si="25">COUNTIF(C30:N31,"×")</f>
        <v>1</v>
      </c>
      <c r="T30" s="164">
        <f>SUM(O30*2+Q30)</f>
        <v>4</v>
      </c>
      <c r="U30" s="47" t="s">
        <v>6</v>
      </c>
      <c r="V30" s="6">
        <f>SUM(C31,F31,L31)</f>
        <v>27</v>
      </c>
      <c r="W30" s="165">
        <v>2</v>
      </c>
    </row>
    <row r="31" spans="1:23" ht="15" customHeight="1" thickBot="1" x14ac:dyDescent="0.2">
      <c r="A31" s="167"/>
      <c r="B31" s="181"/>
      <c r="C31" s="7">
        <f>ﾀｲﾑｽｹｼﾞｭｰﾙ!$H$6</f>
        <v>7</v>
      </c>
      <c r="D31" s="8" t="s">
        <v>154</v>
      </c>
      <c r="E31" s="9">
        <f>ﾀｲﾑｽｹｼﾞｭｰﾙ!$F$6</f>
        <v>10</v>
      </c>
      <c r="F31" s="7">
        <f>ﾀｲﾑｽｹｼﾞｭｰﾙ!$P$24</f>
        <v>9</v>
      </c>
      <c r="G31" s="8" t="s">
        <v>40</v>
      </c>
      <c r="H31" s="9">
        <f>ﾀｲﾑｽｹｼﾞｭｰﾙ!$R$24</f>
        <v>4</v>
      </c>
      <c r="I31" s="176"/>
      <c r="J31" s="177"/>
      <c r="K31" s="178"/>
      <c r="L31" s="7">
        <f>ﾀｲﾑｽｹｼﾞｭｰﾙ!$P$14</f>
        <v>11</v>
      </c>
      <c r="M31" s="8" t="s">
        <v>40</v>
      </c>
      <c r="N31" s="56">
        <f>ﾀｲﾑｽｹｼﾞｭｰﾙ!$R$14</f>
        <v>8</v>
      </c>
      <c r="O31" s="179"/>
      <c r="P31" s="162"/>
      <c r="Q31" s="180"/>
      <c r="R31" s="162"/>
      <c r="S31" s="163"/>
      <c r="T31" s="164"/>
      <c r="U31" s="47" t="s">
        <v>7</v>
      </c>
      <c r="V31" s="6">
        <f>SUM(E31,H31,N31)</f>
        <v>22</v>
      </c>
      <c r="W31" s="165"/>
    </row>
    <row r="32" spans="1:23" ht="15" customHeight="1" thickBot="1" x14ac:dyDescent="0.2">
      <c r="A32" s="166">
        <v>12</v>
      </c>
      <c r="B32" s="181" t="str">
        <f>参加ﾁｰﾑ!$C$18</f>
        <v>ブルースターキング</v>
      </c>
      <c r="C32" s="170" t="str">
        <f>IF(C33+E33&gt;0,IF(C33&gt;E33,"○",IF(C33&lt;E33,"×","△")),"")</f>
        <v>×</v>
      </c>
      <c r="D32" s="171"/>
      <c r="E32" s="172"/>
      <c r="F32" s="170" t="str">
        <f>IF(F33+H33&gt;0,IF(F33&gt;H33,"○",IF(F33&lt;H33,"×","△")),"")</f>
        <v>×</v>
      </c>
      <c r="G32" s="171"/>
      <c r="H32" s="172"/>
      <c r="I32" s="170" t="str">
        <f>IF(I33+K33&gt;0,IF(I33&gt;K33,"○",IF(I33&lt;K33,"×","△")),"")</f>
        <v>×</v>
      </c>
      <c r="J32" s="171"/>
      <c r="K32" s="172"/>
      <c r="L32" s="173"/>
      <c r="M32" s="174"/>
      <c r="N32" s="174"/>
      <c r="O32" s="179">
        <f t="shared" ref="O32" si="26">COUNTIF(C32:N33,"○")</f>
        <v>0</v>
      </c>
      <c r="P32" s="162" t="s">
        <v>8</v>
      </c>
      <c r="Q32" s="180">
        <f t="shared" ref="Q32" si="27">COUNTIF(C32:N33,"△")</f>
        <v>0</v>
      </c>
      <c r="R32" s="162" t="s">
        <v>8</v>
      </c>
      <c r="S32" s="163">
        <f t="shared" ref="S32" si="28">COUNTIF(C32:N33,"×")</f>
        <v>3</v>
      </c>
      <c r="T32" s="164">
        <f t="shared" ref="T32" si="29">SUM(O32*2+Q32)</f>
        <v>0</v>
      </c>
      <c r="U32" s="47" t="s">
        <v>6</v>
      </c>
      <c r="V32" s="6">
        <f>SUM(C33,F33,I33)</f>
        <v>22</v>
      </c>
      <c r="W32" s="165">
        <v>4</v>
      </c>
    </row>
    <row r="33" spans="1:23" ht="15" customHeight="1" thickBot="1" x14ac:dyDescent="0.2">
      <c r="A33" s="167"/>
      <c r="B33" s="181"/>
      <c r="C33" s="7">
        <f>ﾀｲﾑｽｹｼﾞｭｰﾙ!$F$22</f>
        <v>7</v>
      </c>
      <c r="D33" s="8" t="s">
        <v>40</v>
      </c>
      <c r="E33" s="9">
        <f>ﾀｲﾑｽｹｼﾞｭｰﾙ!$H$22</f>
        <v>10</v>
      </c>
      <c r="F33" s="7">
        <f>ﾀｲﾑｽｹｼﾞｭｰﾙ!$H$8</f>
        <v>7</v>
      </c>
      <c r="G33" s="8" t="s">
        <v>40</v>
      </c>
      <c r="H33" s="9">
        <f>ﾀｲﾑｽｹｼﾞｭｰﾙ!$F$8</f>
        <v>11</v>
      </c>
      <c r="I33" s="7">
        <f>ﾀｲﾑｽｹｼﾞｭｰﾙ!$R$14</f>
        <v>8</v>
      </c>
      <c r="J33" s="8" t="s">
        <v>40</v>
      </c>
      <c r="K33" s="9">
        <f>ﾀｲﾑｽｹｼﾞｭｰﾙ!$P$14</f>
        <v>11</v>
      </c>
      <c r="L33" s="176"/>
      <c r="M33" s="177"/>
      <c r="N33" s="177"/>
      <c r="O33" s="179"/>
      <c r="P33" s="162"/>
      <c r="Q33" s="180"/>
      <c r="R33" s="162"/>
      <c r="S33" s="163"/>
      <c r="T33" s="164"/>
      <c r="U33" s="47" t="s">
        <v>7</v>
      </c>
      <c r="V33" s="6">
        <f>SUM(E33,H33,K33)</f>
        <v>32</v>
      </c>
      <c r="W33" s="165"/>
    </row>
    <row r="34" spans="1:23" ht="5.0999999999999996" customHeight="1" thickBot="1" x14ac:dyDescent="0.2">
      <c r="A34" s="10"/>
      <c r="B34" s="10"/>
    </row>
    <row r="35" spans="1:23" ht="24.95" customHeight="1" thickBot="1" x14ac:dyDescent="0.2">
      <c r="A35" s="182" t="s">
        <v>37</v>
      </c>
      <c r="B35" s="182"/>
      <c r="C35" s="183">
        <v>13</v>
      </c>
      <c r="D35" s="162"/>
      <c r="E35" s="184"/>
      <c r="F35" s="183">
        <v>14</v>
      </c>
      <c r="G35" s="162"/>
      <c r="H35" s="184"/>
      <c r="I35" s="183">
        <v>15</v>
      </c>
      <c r="J35" s="162"/>
      <c r="K35" s="184"/>
      <c r="L35" s="183">
        <v>16</v>
      </c>
      <c r="M35" s="162"/>
      <c r="N35" s="162"/>
      <c r="O35" s="185" t="s">
        <v>2</v>
      </c>
      <c r="P35" s="186"/>
      <c r="Q35" s="186"/>
      <c r="R35" s="186"/>
      <c r="S35" s="187"/>
      <c r="T35" s="5" t="s">
        <v>3</v>
      </c>
      <c r="U35" s="188" t="s">
        <v>4</v>
      </c>
      <c r="V35" s="189"/>
      <c r="W35" s="5" t="s">
        <v>5</v>
      </c>
    </row>
    <row r="36" spans="1:23" ht="15" customHeight="1" thickBot="1" x14ac:dyDescent="0.2">
      <c r="A36" s="166">
        <v>13</v>
      </c>
      <c r="B36" s="190" t="str">
        <f>参加ﾁｰﾑ!$C$19</f>
        <v>ドルフィンズ二葉</v>
      </c>
      <c r="C36" s="173"/>
      <c r="D36" s="174"/>
      <c r="E36" s="175"/>
      <c r="F36" s="170" t="str">
        <f>IF(F37+H37&gt;0,IF(F37&gt;H37,"○",IF(F37&lt;H37,"×","△")),"")</f>
        <v>△</v>
      </c>
      <c r="G36" s="171"/>
      <c r="H36" s="172"/>
      <c r="I36" s="170" t="str">
        <f>IF(I37+K37&gt;0,IF(I37&gt;K37,"○",IF(I37&lt;K37,"×","△")),"")</f>
        <v>○</v>
      </c>
      <c r="J36" s="171"/>
      <c r="K36" s="172"/>
      <c r="L36" s="170" t="str">
        <f>IF(L37+N37&gt;0,IF(L37&gt;N37,"○",IF(L37&lt;N37,"×","△")),"")</f>
        <v>○</v>
      </c>
      <c r="M36" s="171"/>
      <c r="N36" s="171"/>
      <c r="O36" s="179">
        <f>COUNTIF(C36:N37,"○")</f>
        <v>2</v>
      </c>
      <c r="P36" s="162" t="s">
        <v>9</v>
      </c>
      <c r="Q36" s="180">
        <f>COUNTIF(C36:N37,"△")</f>
        <v>1</v>
      </c>
      <c r="R36" s="162" t="s">
        <v>9</v>
      </c>
      <c r="S36" s="163">
        <f>COUNTIF(C36:N37,"×")</f>
        <v>0</v>
      </c>
      <c r="T36" s="164">
        <f>SUM(O36*2+Q36)</f>
        <v>5</v>
      </c>
      <c r="U36" s="47" t="s">
        <v>6</v>
      </c>
      <c r="V36" s="6">
        <f>SUM(F37,I37,L37)</f>
        <v>26</v>
      </c>
      <c r="W36" s="165">
        <v>1</v>
      </c>
    </row>
    <row r="37" spans="1:23" ht="15" customHeight="1" thickBot="1" x14ac:dyDescent="0.2">
      <c r="A37" s="167"/>
      <c r="B37" s="190"/>
      <c r="C37" s="176"/>
      <c r="D37" s="177"/>
      <c r="E37" s="178"/>
      <c r="F37" s="7">
        <f>ﾀｲﾑｽｹｼﾞｭｰﾙ!$F$16</f>
        <v>9</v>
      </c>
      <c r="G37" s="8" t="s">
        <v>40</v>
      </c>
      <c r="H37" s="9">
        <f>ﾀｲﾑｽｹｼﾞｭｰﾙ!$H$16</f>
        <v>9</v>
      </c>
      <c r="I37" s="7">
        <f>ﾀｲﾑｽｹｼﾞｭｰﾙ!$P$6</f>
        <v>8</v>
      </c>
      <c r="J37" s="8" t="s">
        <v>154</v>
      </c>
      <c r="K37" s="9">
        <f>ﾀｲﾑｽｹｼﾞｭｰﾙ!$R$6</f>
        <v>4</v>
      </c>
      <c r="L37" s="7">
        <f>ﾀｲﾑｽｹｼﾞｭｰﾙ!$R$22</f>
        <v>9</v>
      </c>
      <c r="M37" s="8" t="s">
        <v>40</v>
      </c>
      <c r="N37" s="56">
        <f>ﾀｲﾑｽｹｼﾞｭｰﾙ!$P$22</f>
        <v>0</v>
      </c>
      <c r="O37" s="179"/>
      <c r="P37" s="162"/>
      <c r="Q37" s="180"/>
      <c r="R37" s="162"/>
      <c r="S37" s="163"/>
      <c r="T37" s="164"/>
      <c r="U37" s="47" t="s">
        <v>7</v>
      </c>
      <c r="V37" s="6">
        <f>SUM(H37,K37,N37)</f>
        <v>13</v>
      </c>
      <c r="W37" s="165"/>
    </row>
    <row r="38" spans="1:23" ht="15" customHeight="1" thickBot="1" x14ac:dyDescent="0.2">
      <c r="A38" s="166">
        <v>14</v>
      </c>
      <c r="B38" s="181" t="str">
        <f>参加ﾁｰﾑ!$C$20</f>
        <v>須賀川ブルーインパルス</v>
      </c>
      <c r="C38" s="170" t="str">
        <f>IF(C39+E39&gt;0,IF(C39&gt;E39,"○",IF(C39&lt;E39,"×","△")),"")</f>
        <v>△</v>
      </c>
      <c r="D38" s="171"/>
      <c r="E38" s="172"/>
      <c r="F38" s="173"/>
      <c r="G38" s="174"/>
      <c r="H38" s="175"/>
      <c r="I38" s="170" t="str">
        <f>IF(I39+K39&gt;0,IF(I39&gt;K39,"○",IF(I39&lt;K39,"×","△")),"")</f>
        <v>○</v>
      </c>
      <c r="J38" s="171"/>
      <c r="K38" s="172"/>
      <c r="L38" s="170" t="str">
        <f>IF(L39+N39&gt;0,IF(L39&gt;N39,"○",IF(L39&lt;N39,"×","△")),"")</f>
        <v>○</v>
      </c>
      <c r="M38" s="171"/>
      <c r="N38" s="171"/>
      <c r="O38" s="179">
        <f>COUNTIF(C38:N39,"○")</f>
        <v>2</v>
      </c>
      <c r="P38" s="162" t="s">
        <v>8</v>
      </c>
      <c r="Q38" s="180">
        <f t="shared" ref="Q38" si="30">COUNTIF(C38:N39,"△")</f>
        <v>1</v>
      </c>
      <c r="R38" s="162" t="s">
        <v>8</v>
      </c>
      <c r="S38" s="163">
        <f t="shared" ref="S38" si="31">COUNTIF(C38:N39,"×")</f>
        <v>0</v>
      </c>
      <c r="T38" s="164">
        <f t="shared" ref="T38" si="32">SUM(O38*2+Q38)</f>
        <v>5</v>
      </c>
      <c r="U38" s="47" t="s">
        <v>6</v>
      </c>
      <c r="V38" s="6">
        <f>SUM(C39,I39,L39)</f>
        <v>25</v>
      </c>
      <c r="W38" s="165">
        <v>2</v>
      </c>
    </row>
    <row r="39" spans="1:23" ht="15" customHeight="1" thickBot="1" x14ac:dyDescent="0.2">
      <c r="A39" s="167"/>
      <c r="B39" s="181"/>
      <c r="C39" s="7">
        <f>ﾀｲﾑｽｹｼﾞｭｰﾙ!$H$16</f>
        <v>9</v>
      </c>
      <c r="D39" s="8" t="s">
        <v>40</v>
      </c>
      <c r="E39" s="9">
        <f>ﾀｲﾑｽｹｼﾞｭｰﾙ!$F$16</f>
        <v>9</v>
      </c>
      <c r="F39" s="176"/>
      <c r="G39" s="177"/>
      <c r="H39" s="178"/>
      <c r="I39" s="7">
        <f>ﾀｲﾑｽｹｼﾞｭｰﾙ!$H$24</f>
        <v>9</v>
      </c>
      <c r="J39" s="8" t="s">
        <v>154</v>
      </c>
      <c r="K39" s="9">
        <f>ﾀｲﾑｽｹｼﾞｭｰﾙ!$F$24</f>
        <v>5</v>
      </c>
      <c r="L39" s="7">
        <f>ﾀｲﾑｽｹｼﾞｭｰﾙ!$P$8</f>
        <v>7</v>
      </c>
      <c r="M39" s="8" t="s">
        <v>40</v>
      </c>
      <c r="N39" s="56">
        <f>ﾀｲﾑｽｹｼﾞｭｰﾙ!$R$8</f>
        <v>6</v>
      </c>
      <c r="O39" s="179"/>
      <c r="P39" s="162"/>
      <c r="Q39" s="180"/>
      <c r="R39" s="162"/>
      <c r="S39" s="163"/>
      <c r="T39" s="164"/>
      <c r="U39" s="47" t="s">
        <v>7</v>
      </c>
      <c r="V39" s="6">
        <f>SUM(E39,K39,N39)</f>
        <v>20</v>
      </c>
      <c r="W39" s="165"/>
    </row>
    <row r="40" spans="1:23" ht="15" customHeight="1" thickBot="1" x14ac:dyDescent="0.2">
      <c r="A40" s="166">
        <v>15</v>
      </c>
      <c r="B40" s="181" t="str">
        <f>参加ﾁｰﾑ!$C$21</f>
        <v>本宮ドッジボールスポーツ少年団</v>
      </c>
      <c r="C40" s="170" t="str">
        <f>IF(C41+E41&gt;0,IF(C41&gt;E41,"○",IF(C41&lt;E41,"×","△")),"")</f>
        <v>×</v>
      </c>
      <c r="D40" s="171"/>
      <c r="E40" s="172"/>
      <c r="F40" s="170" t="str">
        <f>IF(F41+H41&gt;0,IF(F41&gt;H41,"○",IF(F41&lt;H41,"×","△")),"")</f>
        <v>×</v>
      </c>
      <c r="G40" s="171"/>
      <c r="H40" s="172"/>
      <c r="I40" s="173"/>
      <c r="J40" s="174"/>
      <c r="K40" s="175"/>
      <c r="L40" s="170" t="str">
        <f>IF(L41+N41&gt;0,IF(L41&gt;N41,"○",IF(L41&lt;N41,"×","△")),"")</f>
        <v>×</v>
      </c>
      <c r="M40" s="171"/>
      <c r="N40" s="171"/>
      <c r="O40" s="179">
        <f t="shared" ref="O40" si="33">COUNTIF(C40:N41,"○")</f>
        <v>0</v>
      </c>
      <c r="P40" s="162" t="s">
        <v>8</v>
      </c>
      <c r="Q40" s="180">
        <f t="shared" ref="Q40" si="34">COUNTIF(C40:N41,"△")</f>
        <v>0</v>
      </c>
      <c r="R40" s="162" t="s">
        <v>8</v>
      </c>
      <c r="S40" s="163">
        <f t="shared" ref="S40" si="35">COUNTIF(C40:N41,"×")</f>
        <v>3</v>
      </c>
      <c r="T40" s="164">
        <f>SUM(O40*2+Q40)</f>
        <v>0</v>
      </c>
      <c r="U40" s="47" t="s">
        <v>6</v>
      </c>
      <c r="V40" s="6">
        <f>SUM(C41,F41,L41)</f>
        <v>12</v>
      </c>
      <c r="W40" s="165">
        <v>4</v>
      </c>
    </row>
    <row r="41" spans="1:23" ht="15" customHeight="1" thickBot="1" x14ac:dyDescent="0.2">
      <c r="A41" s="167"/>
      <c r="B41" s="181"/>
      <c r="C41" s="7">
        <f>ﾀｲﾑｽｹｼﾞｭｰﾙ!$R$6</f>
        <v>4</v>
      </c>
      <c r="D41" s="8" t="s">
        <v>154</v>
      </c>
      <c r="E41" s="9">
        <f>ﾀｲﾑｽｹｼﾞｭｰﾙ!$P$6</f>
        <v>8</v>
      </c>
      <c r="F41" s="7">
        <f>ﾀｲﾑｽｹｼﾞｭｰﾙ!$F$24</f>
        <v>5</v>
      </c>
      <c r="G41" s="8" t="s">
        <v>40</v>
      </c>
      <c r="H41" s="9">
        <f>ﾀｲﾑｽｹｼﾞｭｰﾙ!$H$24</f>
        <v>9</v>
      </c>
      <c r="I41" s="176"/>
      <c r="J41" s="177"/>
      <c r="K41" s="178"/>
      <c r="L41" s="7">
        <f>ﾀｲﾑｽｹｼﾞｭｰﾙ!$F$14</f>
        <v>3</v>
      </c>
      <c r="M41" s="8" t="s">
        <v>40</v>
      </c>
      <c r="N41" s="56">
        <f>ﾀｲﾑｽｹｼﾞｭｰﾙ!$H$14</f>
        <v>6</v>
      </c>
      <c r="O41" s="179"/>
      <c r="P41" s="162"/>
      <c r="Q41" s="180"/>
      <c r="R41" s="162"/>
      <c r="S41" s="163"/>
      <c r="T41" s="164"/>
      <c r="U41" s="47" t="s">
        <v>7</v>
      </c>
      <c r="V41" s="6">
        <f>SUM(E41,H41,N41)</f>
        <v>23</v>
      </c>
      <c r="W41" s="165"/>
    </row>
    <row r="42" spans="1:23" ht="15" customHeight="1" thickBot="1" x14ac:dyDescent="0.2">
      <c r="A42" s="166">
        <v>16</v>
      </c>
      <c r="B42" s="168" t="str">
        <f>参加ﾁｰﾑ!$C$22</f>
        <v>門田パープルソウル</v>
      </c>
      <c r="C42" s="170" t="str">
        <f>IF(C43+E43&gt;0,IF(C43&gt;E43,"○",IF(C43&lt;E43,"×","△")),"")</f>
        <v>×</v>
      </c>
      <c r="D42" s="171"/>
      <c r="E42" s="172"/>
      <c r="F42" s="170" t="str">
        <f>IF(F43+H43&gt;0,IF(F43&gt;H43,"○",IF(F43&lt;H43,"×","△")),"")</f>
        <v>×</v>
      </c>
      <c r="G42" s="171"/>
      <c r="H42" s="172"/>
      <c r="I42" s="170" t="str">
        <f>IF(I43+K43&gt;0,IF(I43&gt;K43,"○",IF(I43&lt;K43,"×","△")),"")</f>
        <v>○</v>
      </c>
      <c r="J42" s="171"/>
      <c r="K42" s="172"/>
      <c r="L42" s="173"/>
      <c r="M42" s="174"/>
      <c r="N42" s="174"/>
      <c r="O42" s="179">
        <f t="shared" ref="O42" si="36">COUNTIF(C42:N43,"○")</f>
        <v>1</v>
      </c>
      <c r="P42" s="162" t="s">
        <v>8</v>
      </c>
      <c r="Q42" s="180">
        <f t="shared" ref="Q42" si="37">COUNTIF(C42:N43,"△")</f>
        <v>0</v>
      </c>
      <c r="R42" s="162" t="s">
        <v>8</v>
      </c>
      <c r="S42" s="163">
        <f t="shared" ref="S42" si="38">COUNTIF(C42:N43,"×")</f>
        <v>2</v>
      </c>
      <c r="T42" s="164">
        <f t="shared" ref="T42" si="39">SUM(O42*2+Q42)</f>
        <v>2</v>
      </c>
      <c r="U42" s="47" t="s">
        <v>6</v>
      </c>
      <c r="V42" s="6">
        <f>SUM(C43,F43,I43)</f>
        <v>12</v>
      </c>
      <c r="W42" s="165">
        <v>3</v>
      </c>
    </row>
    <row r="43" spans="1:23" ht="15" customHeight="1" thickBot="1" x14ac:dyDescent="0.2">
      <c r="A43" s="167"/>
      <c r="B43" s="169"/>
      <c r="C43" s="7">
        <f>ﾀｲﾑｽｹｼﾞｭｰﾙ!$P$22</f>
        <v>0</v>
      </c>
      <c r="D43" s="8" t="s">
        <v>40</v>
      </c>
      <c r="E43" s="9">
        <f>ﾀｲﾑｽｹｼﾞｭｰﾙ!$R$22</f>
        <v>9</v>
      </c>
      <c r="F43" s="7">
        <f>ﾀｲﾑｽｹｼﾞｭｰﾙ!$R$8</f>
        <v>6</v>
      </c>
      <c r="G43" s="8" t="s">
        <v>40</v>
      </c>
      <c r="H43" s="9">
        <f>ﾀｲﾑｽｹｼﾞｭｰﾙ!$P$8</f>
        <v>7</v>
      </c>
      <c r="I43" s="7">
        <f>ﾀｲﾑｽｹｼﾞｭｰﾙ!$H$14</f>
        <v>6</v>
      </c>
      <c r="J43" s="8" t="s">
        <v>40</v>
      </c>
      <c r="K43" s="9">
        <f>ﾀｲﾑｽｹｼﾞｭｰﾙ!$F$14</f>
        <v>3</v>
      </c>
      <c r="L43" s="176"/>
      <c r="M43" s="177"/>
      <c r="N43" s="177"/>
      <c r="O43" s="179"/>
      <c r="P43" s="162"/>
      <c r="Q43" s="180"/>
      <c r="R43" s="162"/>
      <c r="S43" s="163"/>
      <c r="T43" s="164"/>
      <c r="U43" s="47" t="s">
        <v>7</v>
      </c>
      <c r="V43" s="6">
        <f>SUM(E43,H43,K43)</f>
        <v>19</v>
      </c>
      <c r="W43" s="165"/>
    </row>
    <row r="44" spans="1:23" ht="9.6" customHeight="1" x14ac:dyDescent="0.15">
      <c r="A44" s="194"/>
      <c r="B44" s="196"/>
      <c r="C44" s="198"/>
      <c r="D44" s="198"/>
      <c r="E44" s="198"/>
      <c r="F44" s="171"/>
      <c r="G44" s="171"/>
      <c r="H44" s="171"/>
      <c r="I44" s="171"/>
      <c r="J44" s="171"/>
      <c r="K44" s="171"/>
      <c r="L44" s="49"/>
      <c r="M44" s="49"/>
      <c r="N44" s="49"/>
      <c r="O44" s="200"/>
      <c r="P44" s="171"/>
      <c r="Q44" s="200"/>
      <c r="R44" s="171"/>
      <c r="S44" s="200"/>
      <c r="T44" s="203"/>
      <c r="U44" s="50"/>
      <c r="V44" s="31"/>
      <c r="W44" s="205"/>
    </row>
    <row r="45" spans="1:23" ht="9.6" customHeight="1" x14ac:dyDescent="0.15">
      <c r="A45" s="195"/>
      <c r="B45" s="197"/>
      <c r="C45" s="199"/>
      <c r="D45" s="199"/>
      <c r="E45" s="199"/>
      <c r="F45" s="49"/>
      <c r="G45" s="51"/>
      <c r="H45" s="49"/>
      <c r="I45" s="49"/>
      <c r="J45" s="51"/>
      <c r="K45" s="49"/>
      <c r="L45" s="49"/>
      <c r="M45" s="49"/>
      <c r="N45" s="49"/>
      <c r="O45" s="201"/>
      <c r="P45" s="202"/>
      <c r="Q45" s="201"/>
      <c r="R45" s="202"/>
      <c r="S45" s="201"/>
      <c r="T45" s="204"/>
      <c r="V45" s="49"/>
      <c r="W45" s="206"/>
    </row>
    <row r="46" spans="1:23" ht="9.75" customHeight="1" x14ac:dyDescent="0.15">
      <c r="A46" s="191" t="s">
        <v>149</v>
      </c>
      <c r="B46" s="191"/>
      <c r="C46" s="54"/>
      <c r="D46" s="54"/>
      <c r="E46" s="54"/>
    </row>
    <row r="47" spans="1:23" ht="9.75" customHeight="1" thickBot="1" x14ac:dyDescent="0.2">
      <c r="A47" s="191"/>
      <c r="B47" s="191"/>
      <c r="C47" s="54"/>
      <c r="D47" s="54"/>
      <c r="E47" s="54"/>
    </row>
    <row r="48" spans="1:23" ht="24.95" customHeight="1" thickBot="1" x14ac:dyDescent="0.2">
      <c r="A48" s="182" t="s">
        <v>38</v>
      </c>
      <c r="B48" s="182"/>
      <c r="C48" s="183">
        <v>17</v>
      </c>
      <c r="D48" s="192"/>
      <c r="E48" s="193"/>
      <c r="F48" s="183">
        <v>18</v>
      </c>
      <c r="G48" s="162"/>
      <c r="H48" s="184"/>
      <c r="I48" s="183">
        <v>19</v>
      </c>
      <c r="J48" s="162"/>
      <c r="K48" s="184"/>
      <c r="L48" s="183">
        <v>20</v>
      </c>
      <c r="M48" s="162"/>
      <c r="N48" s="162"/>
      <c r="O48" s="185" t="s">
        <v>2</v>
      </c>
      <c r="P48" s="186"/>
      <c r="Q48" s="186"/>
      <c r="R48" s="186"/>
      <c r="S48" s="187"/>
      <c r="T48" s="5" t="s">
        <v>3</v>
      </c>
      <c r="U48" s="188" t="s">
        <v>4</v>
      </c>
      <c r="V48" s="189"/>
      <c r="W48" s="5" t="s">
        <v>5</v>
      </c>
    </row>
    <row r="49" spans="1:23" ht="15" customHeight="1" thickBot="1" x14ac:dyDescent="0.2">
      <c r="A49" s="166">
        <v>17</v>
      </c>
      <c r="B49" s="190" t="str">
        <f>参加ﾁｰﾑ!$C$27</f>
        <v>ＷＡＮＯドリームズＪｒ</v>
      </c>
      <c r="C49" s="173"/>
      <c r="D49" s="174"/>
      <c r="E49" s="175"/>
      <c r="F49" s="170" t="str">
        <f>IF(F50+H50&gt;0,IF(F50&gt;H50,"○",IF(F50&lt;H50,"×","△")),"")</f>
        <v>×</v>
      </c>
      <c r="G49" s="171"/>
      <c r="H49" s="172"/>
      <c r="I49" s="170" t="str">
        <f>IF(I50+K50&gt;0,IF(I50&gt;K50,"○",IF(I50&lt;K50,"×","△")),"")</f>
        <v>○</v>
      </c>
      <c r="J49" s="171"/>
      <c r="K49" s="172"/>
      <c r="L49" s="170" t="str">
        <f>IF(L50+N50&gt;0,IF(L50&gt;N50,"○",IF(L50&lt;N50,"×","△")),"")</f>
        <v>○</v>
      </c>
      <c r="M49" s="171"/>
      <c r="N49" s="171"/>
      <c r="O49" s="179">
        <f>COUNTIF(C49:N50,"○")</f>
        <v>2</v>
      </c>
      <c r="P49" s="162" t="s">
        <v>9</v>
      </c>
      <c r="Q49" s="180">
        <f>COUNTIF(C49:N50,"△")</f>
        <v>0</v>
      </c>
      <c r="R49" s="162" t="s">
        <v>9</v>
      </c>
      <c r="S49" s="163">
        <f>COUNTIF(C49:N50,"×")</f>
        <v>1</v>
      </c>
      <c r="T49" s="164">
        <f>SUM(O49*2+Q49)</f>
        <v>4</v>
      </c>
      <c r="U49" s="47" t="s">
        <v>6</v>
      </c>
      <c r="V49" s="6">
        <f>SUM(F50,I50,L50)</f>
        <v>14</v>
      </c>
      <c r="W49" s="165">
        <v>2</v>
      </c>
    </row>
    <row r="50" spans="1:23" ht="15" customHeight="1" thickBot="1" x14ac:dyDescent="0.2">
      <c r="A50" s="167"/>
      <c r="B50" s="190"/>
      <c r="C50" s="176"/>
      <c r="D50" s="177"/>
      <c r="E50" s="178"/>
      <c r="F50" s="7">
        <f>ﾀｲﾑｽｹｼﾞｭｰﾙ!$P$19</f>
        <v>3</v>
      </c>
      <c r="G50" s="8" t="s">
        <v>40</v>
      </c>
      <c r="H50" s="9">
        <f>ﾀｲﾑｽｹｼﾞｭｰﾙ!$R$19</f>
        <v>4</v>
      </c>
      <c r="I50" s="7">
        <f>ﾀｲﾑｽｹｼﾞｭｰﾙ!$F$9</f>
        <v>7</v>
      </c>
      <c r="J50" s="8" t="s">
        <v>154</v>
      </c>
      <c r="K50" s="9">
        <f>ﾀｲﾑｽｹｼﾞｭｰﾙ!$H$9</f>
        <v>3</v>
      </c>
      <c r="L50" s="7">
        <f>ﾀｲﾑｽｹｼﾞｭｰﾙ!$R$25</f>
        <v>4</v>
      </c>
      <c r="M50" s="8" t="s">
        <v>40</v>
      </c>
      <c r="N50" s="56">
        <f>ﾀｲﾑｽｹｼﾞｭｰﾙ!$P$25</f>
        <v>0</v>
      </c>
      <c r="O50" s="179"/>
      <c r="P50" s="162"/>
      <c r="Q50" s="180"/>
      <c r="R50" s="162"/>
      <c r="S50" s="163"/>
      <c r="T50" s="164"/>
      <c r="U50" s="47" t="s">
        <v>7</v>
      </c>
      <c r="V50" s="6">
        <f>SUM(H50,K50,N50)</f>
        <v>7</v>
      </c>
      <c r="W50" s="165"/>
    </row>
    <row r="51" spans="1:23" ht="15" customHeight="1" thickBot="1" x14ac:dyDescent="0.2">
      <c r="A51" s="166">
        <v>18</v>
      </c>
      <c r="B51" s="181" t="str">
        <f>参加ﾁｰﾑ!$C$28</f>
        <v>やまとファイターズ</v>
      </c>
      <c r="C51" s="170" t="str">
        <f>IF(C52+E52&gt;0,IF(C52&gt;E52,"○",IF(C52&lt;E52,"×","△")),"")</f>
        <v>○</v>
      </c>
      <c r="D51" s="171"/>
      <c r="E51" s="172"/>
      <c r="F51" s="173"/>
      <c r="G51" s="174"/>
      <c r="H51" s="175"/>
      <c r="I51" s="170" t="str">
        <f>IF(I52+K52&gt;0,IF(I52&gt;K52,"○",IF(I52&lt;K52,"×","△")),"")</f>
        <v>○</v>
      </c>
      <c r="J51" s="171"/>
      <c r="K51" s="172"/>
      <c r="L51" s="170" t="str">
        <f>IF(L52+N52&gt;0,IF(L52&gt;N52,"○",IF(L52&lt;N52,"×","△")),"")</f>
        <v>○</v>
      </c>
      <c r="M51" s="171"/>
      <c r="N51" s="171"/>
      <c r="O51" s="179">
        <f>COUNTIF(C51:N52,"○")</f>
        <v>3</v>
      </c>
      <c r="P51" s="162" t="s">
        <v>8</v>
      </c>
      <c r="Q51" s="180">
        <f t="shared" ref="Q51" si="40">COUNTIF(C51:N52,"△")</f>
        <v>0</v>
      </c>
      <c r="R51" s="162" t="s">
        <v>8</v>
      </c>
      <c r="S51" s="163">
        <f t="shared" ref="S51" si="41">COUNTIF(C51:N52,"×")</f>
        <v>0</v>
      </c>
      <c r="T51" s="164">
        <f t="shared" ref="T51" si="42">SUM(O51*2+Q51)</f>
        <v>6</v>
      </c>
      <c r="U51" s="47" t="s">
        <v>6</v>
      </c>
      <c r="V51" s="6">
        <f>SUM(C52,I52,L52)</f>
        <v>14</v>
      </c>
      <c r="W51" s="165">
        <v>1</v>
      </c>
    </row>
    <row r="52" spans="1:23" ht="15" customHeight="1" thickBot="1" x14ac:dyDescent="0.2">
      <c r="A52" s="167"/>
      <c r="B52" s="181"/>
      <c r="C52" s="7">
        <f>ﾀｲﾑｽｹｼﾞｭｰﾙ!$R$19</f>
        <v>4</v>
      </c>
      <c r="D52" s="8" t="s">
        <v>40</v>
      </c>
      <c r="E52" s="9">
        <f>ﾀｲﾑｽｹｼﾞｭｰﾙ!$P$19</f>
        <v>3</v>
      </c>
      <c r="F52" s="176"/>
      <c r="G52" s="177"/>
      <c r="H52" s="178"/>
      <c r="I52" s="7">
        <f>ﾀｲﾑｽｹｼﾞｭｰﾙ!$H$27</f>
        <v>6</v>
      </c>
      <c r="J52" s="8" t="s">
        <v>154</v>
      </c>
      <c r="K52" s="9">
        <f>ﾀｲﾑｽｹｼﾞｭｰﾙ!$F$27</f>
        <v>4</v>
      </c>
      <c r="L52" s="7">
        <f>ﾀｲﾑｽｹｼﾞｭｰﾙ!$F$11</f>
        <v>4</v>
      </c>
      <c r="M52" s="8" t="s">
        <v>40</v>
      </c>
      <c r="N52" s="56">
        <f>ﾀｲﾑｽｹｼﾞｭｰﾙ!$H$11</f>
        <v>0</v>
      </c>
      <c r="O52" s="179"/>
      <c r="P52" s="162"/>
      <c r="Q52" s="180"/>
      <c r="R52" s="162"/>
      <c r="S52" s="163"/>
      <c r="T52" s="164"/>
      <c r="U52" s="47" t="s">
        <v>7</v>
      </c>
      <c r="V52" s="6">
        <f>SUM(E52,K52,N52)</f>
        <v>7</v>
      </c>
      <c r="W52" s="165"/>
    </row>
    <row r="53" spans="1:23" ht="15" customHeight="1" thickBot="1" x14ac:dyDescent="0.2">
      <c r="A53" s="166">
        <v>19</v>
      </c>
      <c r="B53" s="168" t="str">
        <f>参加ﾁｰﾑ!$C$29</f>
        <v>プレジール・キッズ</v>
      </c>
      <c r="C53" s="170" t="str">
        <f>IF(C54+E54&gt;0,IF(C54&gt;E54,"○",IF(C54&lt;E54,"×","△")),"")</f>
        <v>×</v>
      </c>
      <c r="D53" s="171"/>
      <c r="E53" s="172"/>
      <c r="F53" s="170" t="str">
        <f>IF(F54+H54&gt;0,IF(F54&gt;H54,"○",IF(F54&lt;H54,"×","△")),"")</f>
        <v>×</v>
      </c>
      <c r="G53" s="171"/>
      <c r="H53" s="172"/>
      <c r="I53" s="173"/>
      <c r="J53" s="174"/>
      <c r="K53" s="175"/>
      <c r="L53" s="170" t="str">
        <f>IF(L54+N54&gt;0,IF(L54&gt;N54,"○",IF(L54&lt;N54,"×","△")),"")</f>
        <v>×</v>
      </c>
      <c r="M53" s="171"/>
      <c r="N53" s="171"/>
      <c r="O53" s="179">
        <f t="shared" ref="O53" si="43">COUNTIF(C53:N54,"○")</f>
        <v>0</v>
      </c>
      <c r="P53" s="162" t="s">
        <v>8</v>
      </c>
      <c r="Q53" s="180">
        <f t="shared" ref="Q53" si="44">COUNTIF(C53:N54,"△")</f>
        <v>0</v>
      </c>
      <c r="R53" s="162" t="s">
        <v>8</v>
      </c>
      <c r="S53" s="163">
        <f t="shared" ref="S53" si="45">COUNTIF(C53:N54,"×")</f>
        <v>3</v>
      </c>
      <c r="T53" s="164">
        <f>SUM(O53*2+Q53)</f>
        <v>0</v>
      </c>
      <c r="U53" s="47" t="s">
        <v>6</v>
      </c>
      <c r="V53" s="6">
        <f>SUM(C54,F54,L54)</f>
        <v>10</v>
      </c>
      <c r="W53" s="165">
        <v>4</v>
      </c>
    </row>
    <row r="54" spans="1:23" ht="15" customHeight="1" thickBot="1" x14ac:dyDescent="0.2">
      <c r="A54" s="167"/>
      <c r="B54" s="169"/>
      <c r="C54" s="7">
        <f>ﾀｲﾑｽｹｼﾞｭｰﾙ!$H$9</f>
        <v>3</v>
      </c>
      <c r="D54" s="8" t="s">
        <v>154</v>
      </c>
      <c r="E54" s="9">
        <f>ﾀｲﾑｽｹｼﾞｭｰﾙ!$F$9</f>
        <v>7</v>
      </c>
      <c r="F54" s="7">
        <f>ﾀｲﾑｽｹｼﾞｭｰﾙ!$F$27</f>
        <v>4</v>
      </c>
      <c r="G54" s="8" t="s">
        <v>40</v>
      </c>
      <c r="H54" s="9">
        <f>ﾀｲﾑｽｹｼﾞｭｰﾙ!$H$27</f>
        <v>6</v>
      </c>
      <c r="I54" s="176"/>
      <c r="J54" s="177"/>
      <c r="K54" s="178"/>
      <c r="L54" s="7">
        <f>ﾀｲﾑｽｹｼﾞｭｰﾙ!$P$17</f>
        <v>3</v>
      </c>
      <c r="M54" s="8" t="s">
        <v>40</v>
      </c>
      <c r="N54" s="56">
        <f>ﾀｲﾑｽｹｼﾞｭｰﾙ!$R$17</f>
        <v>4</v>
      </c>
      <c r="O54" s="179"/>
      <c r="P54" s="162"/>
      <c r="Q54" s="180"/>
      <c r="R54" s="162"/>
      <c r="S54" s="163"/>
      <c r="T54" s="164"/>
      <c r="U54" s="47" t="s">
        <v>7</v>
      </c>
      <c r="V54" s="6">
        <f>SUM(E54,H54,N54)</f>
        <v>17</v>
      </c>
      <c r="W54" s="165"/>
    </row>
    <row r="55" spans="1:23" ht="15" customHeight="1" thickBot="1" x14ac:dyDescent="0.2">
      <c r="A55" s="166">
        <v>20</v>
      </c>
      <c r="B55" s="168" t="str">
        <f>参加ﾁｰﾑ!$C$30</f>
        <v>いいのチビックス</v>
      </c>
      <c r="C55" s="170" t="str">
        <f>IF(C56+E56&gt;0,IF(C56&gt;E56,"○",IF(C56&lt;E56,"×","△")),"")</f>
        <v>×</v>
      </c>
      <c r="D55" s="171"/>
      <c r="E55" s="172"/>
      <c r="F55" s="170" t="str">
        <f>IF(F56+H56&gt;0,IF(F56&gt;H56,"○",IF(F56&lt;H56,"×","△")),"")</f>
        <v>×</v>
      </c>
      <c r="G55" s="171"/>
      <c r="H55" s="172"/>
      <c r="I55" s="170" t="str">
        <f>IF(I56+K56&gt;0,IF(I56&gt;K56,"○",IF(I56&lt;K56,"×","△")),"")</f>
        <v>○</v>
      </c>
      <c r="J55" s="171"/>
      <c r="K55" s="172"/>
      <c r="L55" s="173"/>
      <c r="M55" s="174"/>
      <c r="N55" s="174"/>
      <c r="O55" s="179">
        <f t="shared" ref="O55" si="46">COUNTIF(C55:N56,"○")</f>
        <v>1</v>
      </c>
      <c r="P55" s="162" t="s">
        <v>8</v>
      </c>
      <c r="Q55" s="180">
        <f t="shared" ref="Q55" si="47">COUNTIF(C55:N56,"△")</f>
        <v>0</v>
      </c>
      <c r="R55" s="162" t="s">
        <v>8</v>
      </c>
      <c r="S55" s="163">
        <f t="shared" ref="S55" si="48">COUNTIF(C55:N56,"×")</f>
        <v>2</v>
      </c>
      <c r="T55" s="164">
        <f t="shared" ref="T55" si="49">SUM(O55*2+Q55)</f>
        <v>2</v>
      </c>
      <c r="U55" s="47" t="s">
        <v>6</v>
      </c>
      <c r="V55" s="6">
        <f>SUM(C56,F56,I56)</f>
        <v>4</v>
      </c>
      <c r="W55" s="165">
        <v>3</v>
      </c>
    </row>
    <row r="56" spans="1:23" ht="15" customHeight="1" thickBot="1" x14ac:dyDescent="0.2">
      <c r="A56" s="167"/>
      <c r="B56" s="169"/>
      <c r="C56" s="7">
        <f>ﾀｲﾑｽｹｼﾞｭｰﾙ!$P$25</f>
        <v>0</v>
      </c>
      <c r="D56" s="8" t="s">
        <v>40</v>
      </c>
      <c r="E56" s="9">
        <f>ﾀｲﾑｽｹｼﾞｭｰﾙ!$R$25</f>
        <v>4</v>
      </c>
      <c r="F56" s="7">
        <f>ﾀｲﾑｽｹｼﾞｭｰﾙ!$H$11</f>
        <v>0</v>
      </c>
      <c r="G56" s="8" t="s">
        <v>40</v>
      </c>
      <c r="H56" s="9">
        <f>ﾀｲﾑｽｹｼﾞｭｰﾙ!$F$11</f>
        <v>4</v>
      </c>
      <c r="I56" s="7">
        <f>ﾀｲﾑｽｹｼﾞｭｰﾙ!$R$17</f>
        <v>4</v>
      </c>
      <c r="J56" s="8" t="s">
        <v>40</v>
      </c>
      <c r="K56" s="9">
        <f>ﾀｲﾑｽｹｼﾞｭｰﾙ!$P$17</f>
        <v>3</v>
      </c>
      <c r="L56" s="176"/>
      <c r="M56" s="177"/>
      <c r="N56" s="177"/>
      <c r="O56" s="179"/>
      <c r="P56" s="162"/>
      <c r="Q56" s="180"/>
      <c r="R56" s="162"/>
      <c r="S56" s="163"/>
      <c r="T56" s="164"/>
      <c r="U56" s="47" t="s">
        <v>7</v>
      </c>
      <c r="V56" s="6">
        <f>SUM(E56,H56,K56)</f>
        <v>11</v>
      </c>
      <c r="W56" s="165"/>
    </row>
    <row r="57" spans="1:23" ht="5.0999999999999996" customHeight="1" thickBot="1" x14ac:dyDescent="0.2">
      <c r="A57" s="10"/>
      <c r="B57" s="10"/>
    </row>
    <row r="58" spans="1:23" ht="24.95" customHeight="1" thickBot="1" x14ac:dyDescent="0.2">
      <c r="A58" s="182" t="s">
        <v>15</v>
      </c>
      <c r="B58" s="182"/>
      <c r="C58" s="183">
        <v>21</v>
      </c>
      <c r="D58" s="162"/>
      <c r="E58" s="184"/>
      <c r="F58" s="183">
        <v>22</v>
      </c>
      <c r="G58" s="162"/>
      <c r="H58" s="184"/>
      <c r="I58" s="183">
        <v>23</v>
      </c>
      <c r="J58" s="162"/>
      <c r="K58" s="184"/>
      <c r="L58" s="183">
        <v>24</v>
      </c>
      <c r="M58" s="162"/>
      <c r="N58" s="162"/>
      <c r="O58" s="185" t="s">
        <v>2</v>
      </c>
      <c r="P58" s="186"/>
      <c r="Q58" s="186"/>
      <c r="R58" s="186"/>
      <c r="S58" s="187"/>
      <c r="T58" s="5" t="s">
        <v>3</v>
      </c>
      <c r="U58" s="188" t="s">
        <v>4</v>
      </c>
      <c r="V58" s="189"/>
      <c r="W58" s="5" t="s">
        <v>5</v>
      </c>
    </row>
    <row r="59" spans="1:23" ht="15" customHeight="1" thickBot="1" x14ac:dyDescent="0.2">
      <c r="A59" s="166">
        <v>21</v>
      </c>
      <c r="B59" s="190" t="str">
        <f>参加ﾁｰﾑ!$C$31</f>
        <v>須賀川ゴジラキッズジュニア</v>
      </c>
      <c r="C59" s="173"/>
      <c r="D59" s="174"/>
      <c r="E59" s="175"/>
      <c r="F59" s="170" t="str">
        <f>IF(F60+H60&gt;0,IF(F60&gt;H60,"○",IF(F60&lt;H60,"×","△")),"")</f>
        <v>△</v>
      </c>
      <c r="G59" s="171"/>
      <c r="H59" s="172"/>
      <c r="I59" s="170" t="str">
        <f>IF(I60+K60&gt;0,IF(I60&gt;K60,"○",IF(I60&lt;K60,"×","△")),"")</f>
        <v>○</v>
      </c>
      <c r="J59" s="171"/>
      <c r="K59" s="172"/>
      <c r="L59" s="170" t="str">
        <f>IF(L60+N60&gt;0,IF(L60&gt;N60,"○",IF(L60&lt;N60,"×","△")),"")</f>
        <v>×</v>
      </c>
      <c r="M59" s="171"/>
      <c r="N59" s="171"/>
      <c r="O59" s="179">
        <f>COUNTIF(C59:N60,"○")</f>
        <v>1</v>
      </c>
      <c r="P59" s="162" t="s">
        <v>9</v>
      </c>
      <c r="Q59" s="180">
        <f>COUNTIF(C59:N60,"△")</f>
        <v>1</v>
      </c>
      <c r="R59" s="162" t="s">
        <v>9</v>
      </c>
      <c r="S59" s="163">
        <f>COUNTIF(C59:N60,"×")</f>
        <v>1</v>
      </c>
      <c r="T59" s="164">
        <f>SUM(O59*2+Q59)</f>
        <v>3</v>
      </c>
      <c r="U59" s="47" t="s">
        <v>6</v>
      </c>
      <c r="V59" s="6">
        <f>SUM(F60,I60,L60)</f>
        <v>17</v>
      </c>
      <c r="W59" s="165">
        <v>2</v>
      </c>
    </row>
    <row r="60" spans="1:23" ht="15" customHeight="1" thickBot="1" x14ac:dyDescent="0.2">
      <c r="A60" s="167"/>
      <c r="B60" s="190"/>
      <c r="C60" s="176"/>
      <c r="D60" s="177"/>
      <c r="E60" s="178"/>
      <c r="F60" s="7">
        <f>ﾀｲﾑｽｹｼﾞｭｰﾙ!$F$19</f>
        <v>5</v>
      </c>
      <c r="G60" s="8" t="s">
        <v>40</v>
      </c>
      <c r="H60" s="9">
        <f>ﾀｲﾑｽｹｼﾞｭｰﾙ!$H$19</f>
        <v>5</v>
      </c>
      <c r="I60" s="7">
        <f>ﾀｲﾑｽｹｼﾞｭｰﾙ!$P$9</f>
        <v>7</v>
      </c>
      <c r="J60" s="8" t="s">
        <v>154</v>
      </c>
      <c r="K60" s="9">
        <f>ﾀｲﾑｽｹｼﾞｭｰﾙ!$R$9</f>
        <v>3</v>
      </c>
      <c r="L60" s="7">
        <f>ﾀｲﾑｽｹｼﾞｭｰﾙ!$H$25</f>
        <v>5</v>
      </c>
      <c r="M60" s="8" t="s">
        <v>40</v>
      </c>
      <c r="N60" s="56">
        <f>ﾀｲﾑｽｹｼﾞｭｰﾙ!$F$25</f>
        <v>7</v>
      </c>
      <c r="O60" s="179"/>
      <c r="P60" s="162"/>
      <c r="Q60" s="180"/>
      <c r="R60" s="162"/>
      <c r="S60" s="163"/>
      <c r="T60" s="164"/>
      <c r="U60" s="47" t="s">
        <v>7</v>
      </c>
      <c r="V60" s="6">
        <f>SUM(H60,K60,N60)</f>
        <v>15</v>
      </c>
      <c r="W60" s="165"/>
    </row>
    <row r="61" spans="1:23" ht="15" customHeight="1" thickBot="1" x14ac:dyDescent="0.2">
      <c r="A61" s="166">
        <v>22</v>
      </c>
      <c r="B61" s="181" t="str">
        <f>参加ﾁｰﾑ!$C$32</f>
        <v>キングフューチャーズＪｒ</v>
      </c>
      <c r="C61" s="170" t="str">
        <f>IF(C62+E62&gt;0,IF(C62&gt;E62,"○",IF(C62&lt;E62,"×","△")),"")</f>
        <v>△</v>
      </c>
      <c r="D61" s="171"/>
      <c r="E61" s="172"/>
      <c r="F61" s="173"/>
      <c r="G61" s="174"/>
      <c r="H61" s="175"/>
      <c r="I61" s="170" t="str">
        <f>IF(I62+K62&gt;0,IF(I62&gt;K62,"○",IF(I62&lt;K62,"×","△")),"")</f>
        <v>△</v>
      </c>
      <c r="J61" s="171"/>
      <c r="K61" s="172"/>
      <c r="L61" s="170" t="str">
        <f>IF(L62+N62&gt;0,IF(L62&gt;N62,"○",IF(L62&lt;N62,"×","△")),"")</f>
        <v>×</v>
      </c>
      <c r="M61" s="171"/>
      <c r="N61" s="171"/>
      <c r="O61" s="179">
        <f>COUNTIF(C61:N62,"○")</f>
        <v>0</v>
      </c>
      <c r="P61" s="162" t="s">
        <v>8</v>
      </c>
      <c r="Q61" s="180">
        <f t="shared" ref="Q61" si="50">COUNTIF(C61:N62,"△")</f>
        <v>2</v>
      </c>
      <c r="R61" s="162" t="s">
        <v>8</v>
      </c>
      <c r="S61" s="163">
        <f t="shared" ref="S61" si="51">COUNTIF(C61:N62,"×")</f>
        <v>1</v>
      </c>
      <c r="T61" s="164">
        <f t="shared" ref="T61" si="52">SUM(O61*2+Q61)</f>
        <v>2</v>
      </c>
      <c r="U61" s="47" t="s">
        <v>6</v>
      </c>
      <c r="V61" s="6">
        <f>SUM(C62,I62,L62)</f>
        <v>13</v>
      </c>
      <c r="W61" s="165">
        <v>3</v>
      </c>
    </row>
    <row r="62" spans="1:23" ht="15" customHeight="1" thickBot="1" x14ac:dyDescent="0.2">
      <c r="A62" s="167"/>
      <c r="B62" s="181"/>
      <c r="C62" s="7">
        <f>ﾀｲﾑｽｹｼﾞｭｰﾙ!$H$19</f>
        <v>5</v>
      </c>
      <c r="D62" s="8" t="s">
        <v>40</v>
      </c>
      <c r="E62" s="9">
        <f>ﾀｲﾑｽｹｼﾞｭｰﾙ!$F$19</f>
        <v>5</v>
      </c>
      <c r="F62" s="176"/>
      <c r="G62" s="177"/>
      <c r="H62" s="178"/>
      <c r="I62" s="7">
        <f>ﾀｲﾑｽｹｼﾞｭｰﾙ!$R$27</f>
        <v>5</v>
      </c>
      <c r="J62" s="8" t="s">
        <v>154</v>
      </c>
      <c r="K62" s="9">
        <f>ﾀｲﾑｽｹｼﾞｭｰﾙ!$P$27</f>
        <v>5</v>
      </c>
      <c r="L62" s="7">
        <f>ﾀｲﾑｽｹｼﾞｭｰﾙ!$P$11</f>
        <v>3</v>
      </c>
      <c r="M62" s="8" t="s">
        <v>40</v>
      </c>
      <c r="N62" s="56">
        <f>ﾀｲﾑｽｹｼﾞｭｰﾙ!$R$11</f>
        <v>5</v>
      </c>
      <c r="O62" s="179"/>
      <c r="P62" s="162"/>
      <c r="Q62" s="180"/>
      <c r="R62" s="162"/>
      <c r="S62" s="163"/>
      <c r="T62" s="164"/>
      <c r="U62" s="47" t="s">
        <v>7</v>
      </c>
      <c r="V62" s="6">
        <f>SUM(E62,K62,N62)</f>
        <v>15</v>
      </c>
      <c r="W62" s="165"/>
    </row>
    <row r="63" spans="1:23" ht="15" customHeight="1" thickBot="1" x14ac:dyDescent="0.2">
      <c r="A63" s="166">
        <v>23</v>
      </c>
      <c r="B63" s="168" t="str">
        <f>参加ﾁｰﾑ!$C$33</f>
        <v>城西レッドウイングスＪｒ</v>
      </c>
      <c r="C63" s="170" t="str">
        <f>IF(C64+E64&gt;0,IF(C64&gt;E64,"○",IF(C64&lt;E64,"×","△")),"")</f>
        <v>×</v>
      </c>
      <c r="D63" s="171"/>
      <c r="E63" s="172"/>
      <c r="F63" s="170" t="str">
        <f>IF(F64+H64&gt;0,IF(F64&gt;H64,"○",IF(F64&lt;H64,"×","△")),"")</f>
        <v>△</v>
      </c>
      <c r="G63" s="171"/>
      <c r="H63" s="172"/>
      <c r="I63" s="173"/>
      <c r="J63" s="174"/>
      <c r="K63" s="175"/>
      <c r="L63" s="170" t="str">
        <f>IF(L64+N64&gt;0,IF(L64&gt;N64,"○",IF(L64&lt;N64,"×","△")),"")</f>
        <v>×</v>
      </c>
      <c r="M63" s="171"/>
      <c r="N63" s="171"/>
      <c r="O63" s="179">
        <f t="shared" ref="O63" si="53">COUNTIF(C63:N64,"○")</f>
        <v>0</v>
      </c>
      <c r="P63" s="162" t="s">
        <v>8</v>
      </c>
      <c r="Q63" s="180">
        <f t="shared" ref="Q63" si="54">COUNTIF(C63:N64,"△")</f>
        <v>1</v>
      </c>
      <c r="R63" s="162" t="s">
        <v>8</v>
      </c>
      <c r="S63" s="163">
        <f t="shared" ref="S63" si="55">COUNTIF(C63:N64,"×")</f>
        <v>2</v>
      </c>
      <c r="T63" s="164">
        <f>SUM(O63*2+Q63)</f>
        <v>1</v>
      </c>
      <c r="U63" s="47" t="s">
        <v>6</v>
      </c>
      <c r="V63" s="6">
        <f>SUM(C64,F64,L64)</f>
        <v>12</v>
      </c>
      <c r="W63" s="165">
        <v>4</v>
      </c>
    </row>
    <row r="64" spans="1:23" ht="15" customHeight="1" thickBot="1" x14ac:dyDescent="0.2">
      <c r="A64" s="167"/>
      <c r="B64" s="169"/>
      <c r="C64" s="7">
        <f>ﾀｲﾑｽｹｼﾞｭｰﾙ!$R$9</f>
        <v>3</v>
      </c>
      <c r="D64" s="8" t="s">
        <v>154</v>
      </c>
      <c r="E64" s="9">
        <f>ﾀｲﾑｽｹｼﾞｭｰﾙ!$P$9</f>
        <v>7</v>
      </c>
      <c r="F64" s="7">
        <f>ﾀｲﾑｽｹｼﾞｭｰﾙ!$P$27</f>
        <v>5</v>
      </c>
      <c r="G64" s="8" t="s">
        <v>40</v>
      </c>
      <c r="H64" s="9">
        <f>ﾀｲﾑｽｹｼﾞｭｰﾙ!$R$27</f>
        <v>5</v>
      </c>
      <c r="I64" s="176"/>
      <c r="J64" s="177"/>
      <c r="K64" s="178"/>
      <c r="L64" s="7">
        <f>ﾀｲﾑｽｹｼﾞｭｰﾙ!$F$17</f>
        <v>4</v>
      </c>
      <c r="M64" s="8" t="s">
        <v>40</v>
      </c>
      <c r="N64" s="56">
        <f>ﾀｲﾑｽｹｼﾞｭｰﾙ!$H$17</f>
        <v>5</v>
      </c>
      <c r="O64" s="179"/>
      <c r="P64" s="162"/>
      <c r="Q64" s="180"/>
      <c r="R64" s="162"/>
      <c r="S64" s="163"/>
      <c r="T64" s="164"/>
      <c r="U64" s="47" t="s">
        <v>7</v>
      </c>
      <c r="V64" s="6">
        <f>SUM(E64,H64,N64)</f>
        <v>17</v>
      </c>
      <c r="W64" s="165"/>
    </row>
    <row r="65" spans="1:23" ht="15" customHeight="1" thickBot="1" x14ac:dyDescent="0.2">
      <c r="A65" s="166">
        <v>24</v>
      </c>
      <c r="B65" s="168" t="str">
        <f>参加ﾁｰﾑ!$C$34</f>
        <v>鳥川トレルンジャー</v>
      </c>
      <c r="C65" s="170" t="str">
        <f>IF(C66+E66&gt;0,IF(C66&gt;E66,"○",IF(C66&lt;E66,"×","△")),"")</f>
        <v>○</v>
      </c>
      <c r="D65" s="171"/>
      <c r="E65" s="172"/>
      <c r="F65" s="170" t="str">
        <f>IF(F66+H66&gt;0,IF(F66&gt;H66,"○",IF(F66&lt;H66,"×","△")),"")</f>
        <v>○</v>
      </c>
      <c r="G65" s="171"/>
      <c r="H65" s="172"/>
      <c r="I65" s="170" t="str">
        <f>IF(I66+K66&gt;0,IF(I66&gt;K66,"○",IF(I66&lt;K66,"×","△")),"")</f>
        <v>○</v>
      </c>
      <c r="J65" s="171"/>
      <c r="K65" s="172"/>
      <c r="L65" s="173"/>
      <c r="M65" s="174"/>
      <c r="N65" s="174"/>
      <c r="O65" s="179">
        <f t="shared" ref="O65" si="56">COUNTIF(C65:N66,"○")</f>
        <v>3</v>
      </c>
      <c r="P65" s="162" t="s">
        <v>8</v>
      </c>
      <c r="Q65" s="180">
        <f t="shared" ref="Q65" si="57">COUNTIF(C65:N66,"△")</f>
        <v>0</v>
      </c>
      <c r="R65" s="162" t="s">
        <v>8</v>
      </c>
      <c r="S65" s="163">
        <f t="shared" ref="S65" si="58">COUNTIF(C65:N66,"×")</f>
        <v>0</v>
      </c>
      <c r="T65" s="164">
        <f t="shared" ref="T65" si="59">SUM(O65*2+Q65)</f>
        <v>6</v>
      </c>
      <c r="U65" s="47" t="s">
        <v>6</v>
      </c>
      <c r="V65" s="6">
        <f>SUM(C66,F66,I66)</f>
        <v>17</v>
      </c>
      <c r="W65" s="165">
        <v>1</v>
      </c>
    </row>
    <row r="66" spans="1:23" ht="15" customHeight="1" thickBot="1" x14ac:dyDescent="0.2">
      <c r="A66" s="167"/>
      <c r="B66" s="169"/>
      <c r="C66" s="7">
        <f>ﾀｲﾑｽｹｼﾞｭｰﾙ!$F$25</f>
        <v>7</v>
      </c>
      <c r="D66" s="8" t="s">
        <v>40</v>
      </c>
      <c r="E66" s="9">
        <f>ﾀｲﾑｽｹｼﾞｭｰﾙ!$H$25</f>
        <v>5</v>
      </c>
      <c r="F66" s="7">
        <f>ﾀｲﾑｽｹｼﾞｭｰﾙ!$R$11</f>
        <v>5</v>
      </c>
      <c r="G66" s="8" t="s">
        <v>40</v>
      </c>
      <c r="H66" s="9">
        <f>ﾀｲﾑｽｹｼﾞｭｰﾙ!$P$11</f>
        <v>3</v>
      </c>
      <c r="I66" s="7">
        <f>ﾀｲﾑｽｹｼﾞｭｰﾙ!$H$17</f>
        <v>5</v>
      </c>
      <c r="J66" s="8" t="s">
        <v>40</v>
      </c>
      <c r="K66" s="9">
        <f>ﾀｲﾑｽｹｼﾞｭｰﾙ!$F$17</f>
        <v>4</v>
      </c>
      <c r="L66" s="176"/>
      <c r="M66" s="177"/>
      <c r="N66" s="177"/>
      <c r="O66" s="179"/>
      <c r="P66" s="162"/>
      <c r="Q66" s="180"/>
      <c r="R66" s="162"/>
      <c r="S66" s="163"/>
      <c r="T66" s="164"/>
      <c r="U66" s="47" t="s">
        <v>7</v>
      </c>
      <c r="V66" s="6">
        <f>SUM(E66,H66,K66)</f>
        <v>12</v>
      </c>
      <c r="W66" s="165"/>
    </row>
    <row r="67" spans="1:23" ht="5.0999999999999996" customHeight="1" thickBot="1" x14ac:dyDescent="0.2">
      <c r="A67" s="10"/>
      <c r="B67" s="10"/>
    </row>
    <row r="68" spans="1:23" ht="24.95" customHeight="1" thickBot="1" x14ac:dyDescent="0.2">
      <c r="A68" s="182" t="s">
        <v>150</v>
      </c>
      <c r="B68" s="182"/>
      <c r="C68" s="183">
        <v>25</v>
      </c>
      <c r="D68" s="162"/>
      <c r="E68" s="184"/>
      <c r="F68" s="183">
        <v>26</v>
      </c>
      <c r="G68" s="162"/>
      <c r="H68" s="184"/>
      <c r="I68" s="183">
        <v>27</v>
      </c>
      <c r="J68" s="162"/>
      <c r="K68" s="184"/>
      <c r="L68" s="183">
        <v>28</v>
      </c>
      <c r="M68" s="162"/>
      <c r="N68" s="162"/>
      <c r="O68" s="185" t="s">
        <v>2</v>
      </c>
      <c r="P68" s="186"/>
      <c r="Q68" s="186"/>
      <c r="R68" s="186"/>
      <c r="S68" s="187"/>
      <c r="T68" s="5" t="s">
        <v>3</v>
      </c>
      <c r="U68" s="188" t="s">
        <v>4</v>
      </c>
      <c r="V68" s="189"/>
      <c r="W68" s="5" t="s">
        <v>5</v>
      </c>
    </row>
    <row r="69" spans="1:23" ht="15" customHeight="1" thickBot="1" x14ac:dyDescent="0.2">
      <c r="A69" s="166">
        <v>25</v>
      </c>
      <c r="B69" s="190" t="str">
        <f>参加ﾁｰﾑ!$C$35</f>
        <v>須賀川ブルーインパルスＪｒ</v>
      </c>
      <c r="C69" s="173"/>
      <c r="D69" s="174"/>
      <c r="E69" s="175"/>
      <c r="F69" s="170" t="str">
        <f>IF(F70+H70&gt;0,IF(F70&gt;H70,"○",IF(F70&lt;H70,"×","△")),"")</f>
        <v>○</v>
      </c>
      <c r="G69" s="171"/>
      <c r="H69" s="172"/>
      <c r="I69" s="170" t="str">
        <f>IF(I70+K70&gt;0,IF(I70&gt;K70,"○",IF(I70&lt;K70,"×","△")),"")</f>
        <v>×</v>
      </c>
      <c r="J69" s="171"/>
      <c r="K69" s="172"/>
      <c r="L69" s="170" t="str">
        <f>IF(L70+N70&gt;0,IF(L70&gt;N70,"○",IF(L70&lt;N70,"×","△")),"")</f>
        <v>○</v>
      </c>
      <c r="M69" s="171"/>
      <c r="N69" s="171"/>
      <c r="O69" s="179">
        <f>COUNTIF(C69:N70,"○")</f>
        <v>2</v>
      </c>
      <c r="P69" s="162" t="s">
        <v>9</v>
      </c>
      <c r="Q69" s="180">
        <f>COUNTIF(C69:N70,"△")</f>
        <v>0</v>
      </c>
      <c r="R69" s="162" t="s">
        <v>9</v>
      </c>
      <c r="S69" s="163">
        <f>COUNTIF(C69:N70,"×")</f>
        <v>1</v>
      </c>
      <c r="T69" s="164">
        <f>SUM(O69*2+Q69)</f>
        <v>4</v>
      </c>
      <c r="U69" s="47" t="s">
        <v>6</v>
      </c>
      <c r="V69" s="6">
        <f>SUM(F70,I70,L70)</f>
        <v>12</v>
      </c>
      <c r="W69" s="165">
        <v>2</v>
      </c>
    </row>
    <row r="70" spans="1:23" ht="15" customHeight="1" thickBot="1" x14ac:dyDescent="0.2">
      <c r="A70" s="167"/>
      <c r="B70" s="190"/>
      <c r="C70" s="176"/>
      <c r="D70" s="177"/>
      <c r="E70" s="178"/>
      <c r="F70" s="7">
        <f>ﾀｲﾑｽｹｼﾞｭｰﾙ!$P$20</f>
        <v>3</v>
      </c>
      <c r="G70" s="8" t="s">
        <v>40</v>
      </c>
      <c r="H70" s="9">
        <f>ﾀｲﾑｽｹｼﾞｭｰﾙ!$R$20</f>
        <v>1</v>
      </c>
      <c r="I70" s="7">
        <f>ﾀｲﾑｽｹｼﾞｭｰﾙ!$F$10</f>
        <v>2</v>
      </c>
      <c r="J70" s="8" t="s">
        <v>154</v>
      </c>
      <c r="K70" s="9">
        <f>ﾀｲﾑｽｹｼﾞｭｰﾙ!$H$10</f>
        <v>5</v>
      </c>
      <c r="L70" s="7">
        <f>ﾀｲﾑｽｹｼﾞｭｰﾙ!$R$26</f>
        <v>7</v>
      </c>
      <c r="M70" s="8" t="s">
        <v>40</v>
      </c>
      <c r="N70" s="56">
        <f>ﾀｲﾑｽｹｼﾞｭｰﾙ!$P$26</f>
        <v>3</v>
      </c>
      <c r="O70" s="179"/>
      <c r="P70" s="162"/>
      <c r="Q70" s="180"/>
      <c r="R70" s="162"/>
      <c r="S70" s="163"/>
      <c r="T70" s="164"/>
      <c r="U70" s="47" t="s">
        <v>7</v>
      </c>
      <c r="V70" s="6">
        <f>SUM(H70,K70,N70)</f>
        <v>9</v>
      </c>
      <c r="W70" s="165"/>
    </row>
    <row r="71" spans="1:23" ht="15" customHeight="1" thickBot="1" x14ac:dyDescent="0.2">
      <c r="A71" s="166">
        <v>26</v>
      </c>
      <c r="B71" s="181" t="str">
        <f>参加ﾁｰﾑ!$C$36</f>
        <v>Ｓ．Ｎ．Ｄ．Ｃ　ＧＡＣＫＹ’Ｓ　Ｊｒ</v>
      </c>
      <c r="C71" s="170" t="str">
        <f>IF(C72+E72&gt;0,IF(C72&gt;E72,"○",IF(C72&lt;E72,"×","△")),"")</f>
        <v>×</v>
      </c>
      <c r="D71" s="171"/>
      <c r="E71" s="172"/>
      <c r="F71" s="173"/>
      <c r="G71" s="174"/>
      <c r="H71" s="175"/>
      <c r="I71" s="170" t="str">
        <f>IF(I72+K72&gt;0,IF(I72&gt;K72,"○",IF(I72&lt;K72,"×","△")),"")</f>
        <v>×</v>
      </c>
      <c r="J71" s="171"/>
      <c r="K71" s="172"/>
      <c r="L71" s="170" t="str">
        <f>IF(L72+N72&gt;0,IF(L72&gt;N72,"○",IF(L72&lt;N72,"×","△")),"")</f>
        <v>○</v>
      </c>
      <c r="M71" s="171"/>
      <c r="N71" s="171"/>
      <c r="O71" s="179">
        <f>COUNTIF(C71:N72,"○")</f>
        <v>1</v>
      </c>
      <c r="P71" s="162" t="s">
        <v>8</v>
      </c>
      <c r="Q71" s="180">
        <f t="shared" ref="Q71" si="60">COUNTIF(C71:N72,"△")</f>
        <v>0</v>
      </c>
      <c r="R71" s="162" t="s">
        <v>8</v>
      </c>
      <c r="S71" s="163">
        <f t="shared" ref="S71" si="61">COUNTIF(C71:N72,"×")</f>
        <v>2</v>
      </c>
      <c r="T71" s="164">
        <f t="shared" ref="T71" si="62">SUM(O71*2+Q71)</f>
        <v>2</v>
      </c>
      <c r="U71" s="47" t="s">
        <v>6</v>
      </c>
      <c r="V71" s="6">
        <f>SUM(C72,I72,L72)</f>
        <v>7</v>
      </c>
      <c r="W71" s="165">
        <v>3</v>
      </c>
    </row>
    <row r="72" spans="1:23" ht="15" customHeight="1" thickBot="1" x14ac:dyDescent="0.2">
      <c r="A72" s="167"/>
      <c r="B72" s="181"/>
      <c r="C72" s="7">
        <f>ﾀｲﾑｽｹｼﾞｭｰﾙ!$R$20</f>
        <v>1</v>
      </c>
      <c r="D72" s="8" t="s">
        <v>40</v>
      </c>
      <c r="E72" s="9">
        <f>ﾀｲﾑｽｹｼﾞｭｰﾙ!$P$20</f>
        <v>3</v>
      </c>
      <c r="F72" s="176"/>
      <c r="G72" s="177"/>
      <c r="H72" s="178"/>
      <c r="I72" s="7">
        <f>ﾀｲﾑｽｹｼﾞｭｰﾙ!$H$28</f>
        <v>2</v>
      </c>
      <c r="J72" s="8" t="s">
        <v>154</v>
      </c>
      <c r="K72" s="9">
        <f>ﾀｲﾑｽｹｼﾞｭｰﾙ!$F$28</f>
        <v>5</v>
      </c>
      <c r="L72" s="7">
        <f>ﾀｲﾑｽｹｼﾞｭｰﾙ!$F$12</f>
        <v>4</v>
      </c>
      <c r="M72" s="8" t="s">
        <v>40</v>
      </c>
      <c r="N72" s="56">
        <f>ﾀｲﾑｽｹｼﾞｭｰﾙ!$H$12</f>
        <v>1</v>
      </c>
      <c r="O72" s="179"/>
      <c r="P72" s="162"/>
      <c r="Q72" s="180"/>
      <c r="R72" s="162"/>
      <c r="S72" s="163"/>
      <c r="T72" s="164"/>
      <c r="U72" s="47" t="s">
        <v>7</v>
      </c>
      <c r="V72" s="6">
        <f>SUM(E72,K72,N72)</f>
        <v>9</v>
      </c>
      <c r="W72" s="165"/>
    </row>
    <row r="73" spans="1:23" ht="15" customHeight="1" thickBot="1" x14ac:dyDescent="0.2">
      <c r="A73" s="166">
        <v>27</v>
      </c>
      <c r="B73" s="168" t="str">
        <f>参加ﾁｰﾑ!$C$37</f>
        <v>Ａｏｉミラクルキッズ</v>
      </c>
      <c r="C73" s="170" t="str">
        <f>IF(C74+E74&gt;0,IF(C74&gt;E74,"○",IF(C74&lt;E74,"×","△")),"")</f>
        <v>○</v>
      </c>
      <c r="D73" s="171"/>
      <c r="E73" s="172"/>
      <c r="F73" s="170" t="str">
        <f>IF(F74+H74&gt;0,IF(F74&gt;H74,"○",IF(F74&lt;H74,"×","△")),"")</f>
        <v>○</v>
      </c>
      <c r="G73" s="171"/>
      <c r="H73" s="172"/>
      <c r="I73" s="173"/>
      <c r="J73" s="174"/>
      <c r="K73" s="175"/>
      <c r="L73" s="170" t="str">
        <f>IF(L74+N74&gt;0,IF(L74&gt;N74,"○",IF(L74&lt;N74,"×","△")),"")</f>
        <v>○</v>
      </c>
      <c r="M73" s="171"/>
      <c r="N73" s="171"/>
      <c r="O73" s="179">
        <f t="shared" ref="O73" si="63">COUNTIF(C73:N74,"○")</f>
        <v>3</v>
      </c>
      <c r="P73" s="162" t="s">
        <v>8</v>
      </c>
      <c r="Q73" s="180">
        <f t="shared" ref="Q73" si="64">COUNTIF(C73:N74,"△")</f>
        <v>0</v>
      </c>
      <c r="R73" s="162" t="s">
        <v>8</v>
      </c>
      <c r="S73" s="163">
        <f t="shared" ref="S73" si="65">COUNTIF(C73:N74,"×")</f>
        <v>0</v>
      </c>
      <c r="T73" s="164">
        <f>SUM(O73*2+Q73)</f>
        <v>6</v>
      </c>
      <c r="U73" s="47" t="s">
        <v>6</v>
      </c>
      <c r="V73" s="6">
        <f>SUM(C74,F74,L74)</f>
        <v>15</v>
      </c>
      <c r="W73" s="165">
        <v>1</v>
      </c>
    </row>
    <row r="74" spans="1:23" ht="15" customHeight="1" thickBot="1" x14ac:dyDescent="0.2">
      <c r="A74" s="167"/>
      <c r="B74" s="169"/>
      <c r="C74" s="7">
        <f>ﾀｲﾑｽｹｼﾞｭｰﾙ!$H$10</f>
        <v>5</v>
      </c>
      <c r="D74" s="8" t="s">
        <v>154</v>
      </c>
      <c r="E74" s="9">
        <f>ﾀｲﾑｽｹｼﾞｭｰﾙ!$F$10</f>
        <v>2</v>
      </c>
      <c r="F74" s="7">
        <f>ﾀｲﾑｽｹｼﾞｭｰﾙ!$F$28</f>
        <v>5</v>
      </c>
      <c r="G74" s="8" t="s">
        <v>40</v>
      </c>
      <c r="H74" s="9">
        <f>ﾀｲﾑｽｹｼﾞｭｰﾙ!$H$28</f>
        <v>2</v>
      </c>
      <c r="I74" s="176"/>
      <c r="J74" s="177"/>
      <c r="K74" s="178"/>
      <c r="L74" s="7">
        <f>ﾀｲﾑｽｹｼﾞｭｰﾙ!$P$18</f>
        <v>5</v>
      </c>
      <c r="M74" s="8" t="s">
        <v>40</v>
      </c>
      <c r="N74" s="56">
        <f>ﾀｲﾑｽｹｼﾞｭｰﾙ!$R$18</f>
        <v>2</v>
      </c>
      <c r="O74" s="179"/>
      <c r="P74" s="162"/>
      <c r="Q74" s="180"/>
      <c r="R74" s="162"/>
      <c r="S74" s="163"/>
      <c r="T74" s="164"/>
      <c r="U74" s="47" t="s">
        <v>7</v>
      </c>
      <c r="V74" s="6">
        <f>SUM(E74,H74,N74)</f>
        <v>6</v>
      </c>
      <c r="W74" s="165"/>
    </row>
    <row r="75" spans="1:23" ht="15" customHeight="1" thickBot="1" x14ac:dyDescent="0.2">
      <c r="A75" s="166">
        <v>28</v>
      </c>
      <c r="B75" s="168" t="str">
        <f>参加ﾁｰﾑ!$C$38</f>
        <v>須賀川ミニラキッズ１</v>
      </c>
      <c r="C75" s="170" t="str">
        <f>IF(C76+E76&gt;0,IF(C76&gt;E76,"○",IF(C76&lt;E76,"×","△")),"")</f>
        <v>×</v>
      </c>
      <c r="D75" s="171"/>
      <c r="E75" s="172"/>
      <c r="F75" s="170" t="str">
        <f>IF(F76+H76&gt;0,IF(F76&gt;H76,"○",IF(F76&lt;H76,"×","△")),"")</f>
        <v>×</v>
      </c>
      <c r="G75" s="171"/>
      <c r="H75" s="172"/>
      <c r="I75" s="170" t="str">
        <f>IF(I76+K76&gt;0,IF(I76&gt;K76,"○",IF(I76&lt;K76,"×","△")),"")</f>
        <v>×</v>
      </c>
      <c r="J75" s="171"/>
      <c r="K75" s="172"/>
      <c r="L75" s="173"/>
      <c r="M75" s="174"/>
      <c r="N75" s="174"/>
      <c r="O75" s="179">
        <f t="shared" ref="O75" si="66">COUNTIF(C75:N76,"○")</f>
        <v>0</v>
      </c>
      <c r="P75" s="162" t="s">
        <v>8</v>
      </c>
      <c r="Q75" s="180">
        <f t="shared" ref="Q75" si="67">COUNTIF(C75:N76,"△")</f>
        <v>0</v>
      </c>
      <c r="R75" s="162" t="s">
        <v>8</v>
      </c>
      <c r="S75" s="163">
        <f t="shared" ref="S75" si="68">COUNTIF(C75:N76,"×")</f>
        <v>3</v>
      </c>
      <c r="T75" s="164">
        <f t="shared" ref="T75" si="69">SUM(O75*2+Q75)</f>
        <v>0</v>
      </c>
      <c r="U75" s="47" t="s">
        <v>6</v>
      </c>
      <c r="V75" s="6">
        <f>SUM(C76,F76,I76)</f>
        <v>6</v>
      </c>
      <c r="W75" s="165">
        <v>4</v>
      </c>
    </row>
    <row r="76" spans="1:23" ht="15" customHeight="1" thickBot="1" x14ac:dyDescent="0.2">
      <c r="A76" s="167"/>
      <c r="B76" s="169"/>
      <c r="C76" s="7">
        <f>ﾀｲﾑｽｹｼﾞｭｰﾙ!$P$26</f>
        <v>3</v>
      </c>
      <c r="D76" s="8" t="s">
        <v>40</v>
      </c>
      <c r="E76" s="9">
        <f>ﾀｲﾑｽｹｼﾞｭｰﾙ!$R$26</f>
        <v>7</v>
      </c>
      <c r="F76" s="7">
        <f>ﾀｲﾑｽｹｼﾞｭｰﾙ!$H$12</f>
        <v>1</v>
      </c>
      <c r="G76" s="8" t="s">
        <v>40</v>
      </c>
      <c r="H76" s="9">
        <f>ﾀｲﾑｽｹｼﾞｭｰﾙ!$F$12</f>
        <v>4</v>
      </c>
      <c r="I76" s="7">
        <f>ﾀｲﾑｽｹｼﾞｭｰﾙ!$R$18</f>
        <v>2</v>
      </c>
      <c r="J76" s="8" t="s">
        <v>40</v>
      </c>
      <c r="K76" s="9">
        <f>ﾀｲﾑｽｹｼﾞｭｰﾙ!$P$18</f>
        <v>5</v>
      </c>
      <c r="L76" s="176"/>
      <c r="M76" s="177"/>
      <c r="N76" s="177"/>
      <c r="O76" s="179"/>
      <c r="P76" s="162"/>
      <c r="Q76" s="180"/>
      <c r="R76" s="162"/>
      <c r="S76" s="163"/>
      <c r="T76" s="164"/>
      <c r="U76" s="47" t="s">
        <v>7</v>
      </c>
      <c r="V76" s="6">
        <f>SUM(E76,H76,K76)</f>
        <v>16</v>
      </c>
      <c r="W76" s="165"/>
    </row>
    <row r="77" spans="1:23" ht="5.0999999999999996" customHeight="1" thickBot="1" x14ac:dyDescent="0.2">
      <c r="A77" s="10"/>
      <c r="B77" s="10"/>
    </row>
    <row r="78" spans="1:23" ht="24.95" customHeight="1" thickBot="1" x14ac:dyDescent="0.2">
      <c r="A78" s="182" t="s">
        <v>151</v>
      </c>
      <c r="B78" s="182"/>
      <c r="C78" s="183">
        <v>29</v>
      </c>
      <c r="D78" s="162"/>
      <c r="E78" s="184"/>
      <c r="F78" s="183">
        <v>30</v>
      </c>
      <c r="G78" s="162"/>
      <c r="H78" s="184"/>
      <c r="I78" s="183">
        <v>31</v>
      </c>
      <c r="J78" s="162"/>
      <c r="K78" s="184"/>
      <c r="L78" s="183">
        <v>32</v>
      </c>
      <c r="M78" s="162"/>
      <c r="N78" s="162"/>
      <c r="O78" s="185" t="s">
        <v>2</v>
      </c>
      <c r="P78" s="186"/>
      <c r="Q78" s="186"/>
      <c r="R78" s="186"/>
      <c r="S78" s="187"/>
      <c r="T78" s="5" t="s">
        <v>3</v>
      </c>
      <c r="U78" s="188" t="s">
        <v>4</v>
      </c>
      <c r="V78" s="189"/>
      <c r="W78" s="5" t="s">
        <v>5</v>
      </c>
    </row>
    <row r="79" spans="1:23" ht="15" customHeight="1" thickBot="1" x14ac:dyDescent="0.2">
      <c r="A79" s="166">
        <v>29</v>
      </c>
      <c r="B79" s="190" t="str">
        <f>参加ﾁｰﾑ!$C$39</f>
        <v>ブルースターキングＪｒ</v>
      </c>
      <c r="C79" s="173"/>
      <c r="D79" s="174"/>
      <c r="E79" s="175"/>
      <c r="F79" s="170" t="str">
        <f>IF(F80+H80&gt;0,IF(F80&gt;H80,"○",IF(F80&lt;H80,"×","△")),"")</f>
        <v>○</v>
      </c>
      <c r="G79" s="171"/>
      <c r="H79" s="172"/>
      <c r="I79" s="170" t="str">
        <f>IF(I80+K80&gt;0,IF(I80&gt;K80,"○",IF(I80&lt;K80,"×","△")),"")</f>
        <v>×</v>
      </c>
      <c r="J79" s="171"/>
      <c r="K79" s="172"/>
      <c r="L79" s="170" t="str">
        <f>IF(L80+N80&gt;0,IF(L80&gt;N80,"○",IF(L80&lt;N80,"×","△")),"")</f>
        <v>○</v>
      </c>
      <c r="M79" s="171"/>
      <c r="N79" s="171"/>
      <c r="O79" s="179">
        <f>COUNTIF(C79:N80,"○")</f>
        <v>2</v>
      </c>
      <c r="P79" s="162" t="s">
        <v>9</v>
      </c>
      <c r="Q79" s="180">
        <f>COUNTIF(C79:N80,"△")</f>
        <v>0</v>
      </c>
      <c r="R79" s="162" t="s">
        <v>9</v>
      </c>
      <c r="S79" s="163">
        <f>COUNTIF(C79:N80,"×")</f>
        <v>1</v>
      </c>
      <c r="T79" s="164">
        <f>SUM(O79*2+Q79)</f>
        <v>4</v>
      </c>
      <c r="U79" s="47" t="s">
        <v>6</v>
      </c>
      <c r="V79" s="6">
        <f>SUM(F80,I80,L80)</f>
        <v>19</v>
      </c>
      <c r="W79" s="165">
        <v>2</v>
      </c>
    </row>
    <row r="80" spans="1:23" ht="15" customHeight="1" thickBot="1" x14ac:dyDescent="0.2">
      <c r="A80" s="167"/>
      <c r="B80" s="190"/>
      <c r="C80" s="176"/>
      <c r="D80" s="177"/>
      <c r="E80" s="178"/>
      <c r="F80" s="7">
        <f>ﾀｲﾑｽｹｼﾞｭｰﾙ!$F$20</f>
        <v>7</v>
      </c>
      <c r="G80" s="8" t="s">
        <v>40</v>
      </c>
      <c r="H80" s="9">
        <f>ﾀｲﾑｽｹｼﾞｭｰﾙ!$H$20</f>
        <v>2</v>
      </c>
      <c r="I80" s="7">
        <f>ﾀｲﾑｽｹｼﾞｭｰﾙ!$P$10</f>
        <v>5</v>
      </c>
      <c r="J80" s="8" t="s">
        <v>154</v>
      </c>
      <c r="K80" s="9">
        <f>ﾀｲﾑｽｹｼﾞｭｰﾙ!$R$10</f>
        <v>6</v>
      </c>
      <c r="L80" s="7">
        <f>ﾀｲﾑｽｹｼﾞｭｰﾙ!$H$26</f>
        <v>7</v>
      </c>
      <c r="M80" s="8" t="s">
        <v>40</v>
      </c>
      <c r="N80" s="56">
        <f>ﾀｲﾑｽｹｼﾞｭｰﾙ!$F$26</f>
        <v>2</v>
      </c>
      <c r="O80" s="179"/>
      <c r="P80" s="162"/>
      <c r="Q80" s="180"/>
      <c r="R80" s="162"/>
      <c r="S80" s="163"/>
      <c r="T80" s="164"/>
      <c r="U80" s="47" t="s">
        <v>7</v>
      </c>
      <c r="V80" s="6">
        <f>SUM(H80,K80,N80)</f>
        <v>10</v>
      </c>
      <c r="W80" s="165"/>
    </row>
    <row r="81" spans="1:23" ht="15" customHeight="1" thickBot="1" x14ac:dyDescent="0.2">
      <c r="A81" s="166">
        <v>30</v>
      </c>
      <c r="B81" s="181" t="str">
        <f>参加ﾁｰﾑ!$C$40</f>
        <v>須賀川ミニラキッズＡ</v>
      </c>
      <c r="C81" s="170" t="str">
        <f>IF(C82+E82&gt;0,IF(C82&gt;E82,"○",IF(C82&lt;E82,"×","△")),"")</f>
        <v>×</v>
      </c>
      <c r="D81" s="171"/>
      <c r="E81" s="172"/>
      <c r="F81" s="173"/>
      <c r="G81" s="174"/>
      <c r="H81" s="175"/>
      <c r="I81" s="170" t="str">
        <f>IF(I82+K82&gt;0,IF(I82&gt;K82,"○",IF(I82&lt;K82,"×","△")),"")</f>
        <v>×</v>
      </c>
      <c r="J81" s="171"/>
      <c r="K81" s="172"/>
      <c r="L81" s="170" t="str">
        <f>IF(L82+N82&gt;0,IF(L82&gt;N82,"○",IF(L82&lt;N82,"×","△")),"")</f>
        <v>×</v>
      </c>
      <c r="M81" s="171"/>
      <c r="N81" s="171"/>
      <c r="O81" s="179">
        <f>COUNTIF(C81:N82,"○")</f>
        <v>0</v>
      </c>
      <c r="P81" s="162" t="s">
        <v>8</v>
      </c>
      <c r="Q81" s="180">
        <f t="shared" ref="Q81" si="70">COUNTIF(C81:N82,"△")</f>
        <v>0</v>
      </c>
      <c r="R81" s="162" t="s">
        <v>8</v>
      </c>
      <c r="S81" s="163">
        <f t="shared" ref="S81" si="71">COUNTIF(C81:N82,"×")</f>
        <v>3</v>
      </c>
      <c r="T81" s="164">
        <f t="shared" ref="T81" si="72">SUM(O81*2+Q81)</f>
        <v>0</v>
      </c>
      <c r="U81" s="47" t="s">
        <v>6</v>
      </c>
      <c r="V81" s="6">
        <f>SUM(C82,I82,L82)</f>
        <v>4</v>
      </c>
      <c r="W81" s="165">
        <v>4</v>
      </c>
    </row>
    <row r="82" spans="1:23" ht="15" customHeight="1" thickBot="1" x14ac:dyDescent="0.2">
      <c r="A82" s="167"/>
      <c r="B82" s="181"/>
      <c r="C82" s="7">
        <f>ﾀｲﾑｽｹｼﾞｭｰﾙ!$H$20</f>
        <v>2</v>
      </c>
      <c r="D82" s="8" t="s">
        <v>40</v>
      </c>
      <c r="E82" s="9">
        <f>ﾀｲﾑｽｹｼﾞｭｰﾙ!$F$20</f>
        <v>7</v>
      </c>
      <c r="F82" s="176"/>
      <c r="G82" s="177"/>
      <c r="H82" s="178"/>
      <c r="I82" s="7">
        <f>ﾀｲﾑｽｹｼﾞｭｰﾙ!$R$28</f>
        <v>0</v>
      </c>
      <c r="J82" s="8" t="s">
        <v>154</v>
      </c>
      <c r="K82" s="9">
        <f>ﾀｲﾑｽｹｼﾞｭｰﾙ!$P$28</f>
        <v>8</v>
      </c>
      <c r="L82" s="7">
        <f>ﾀｲﾑｽｹｼﾞｭｰﾙ!$P$12</f>
        <v>2</v>
      </c>
      <c r="M82" s="8" t="s">
        <v>40</v>
      </c>
      <c r="N82" s="56">
        <f>ﾀｲﾑｽｹｼﾞｭｰﾙ!$R$12</f>
        <v>5</v>
      </c>
      <c r="O82" s="179"/>
      <c r="P82" s="162"/>
      <c r="Q82" s="180"/>
      <c r="R82" s="162"/>
      <c r="S82" s="163"/>
      <c r="T82" s="164"/>
      <c r="U82" s="47" t="s">
        <v>7</v>
      </c>
      <c r="V82" s="6">
        <f>SUM(E82,K82,N82)</f>
        <v>20</v>
      </c>
      <c r="W82" s="165"/>
    </row>
    <row r="83" spans="1:23" ht="15" customHeight="1" thickBot="1" x14ac:dyDescent="0.2">
      <c r="A83" s="166">
        <v>31</v>
      </c>
      <c r="B83" s="168" t="str">
        <f>参加ﾁｰﾑ!$C$41</f>
        <v>新鶴ファイターズＪｒ</v>
      </c>
      <c r="C83" s="170" t="str">
        <f>IF(C84+E84&gt;0,IF(C84&gt;E84,"○",IF(C84&lt;E84,"×","△")),"")</f>
        <v>○</v>
      </c>
      <c r="D83" s="171"/>
      <c r="E83" s="172"/>
      <c r="F83" s="170" t="str">
        <f>IF(F84+H84&gt;0,IF(F84&gt;H84,"○",IF(F84&lt;H84,"×","△")),"")</f>
        <v>○</v>
      </c>
      <c r="G83" s="171"/>
      <c r="H83" s="172"/>
      <c r="I83" s="173"/>
      <c r="J83" s="174"/>
      <c r="K83" s="175"/>
      <c r="L83" s="170" t="str">
        <f>IF(L84+N84&gt;0,IF(L84&gt;N84,"○",IF(L84&lt;N84,"×","△")),"")</f>
        <v>○</v>
      </c>
      <c r="M83" s="171"/>
      <c r="N83" s="171"/>
      <c r="O83" s="179">
        <f t="shared" ref="O83" si="73">COUNTIF(C83:N84,"○")</f>
        <v>3</v>
      </c>
      <c r="P83" s="162" t="s">
        <v>8</v>
      </c>
      <c r="Q83" s="180">
        <f t="shared" ref="Q83" si="74">COUNTIF(C83:N84,"△")</f>
        <v>0</v>
      </c>
      <c r="R83" s="162" t="s">
        <v>8</v>
      </c>
      <c r="S83" s="163">
        <f t="shared" ref="S83" si="75">COUNTIF(C83:N84,"×")</f>
        <v>0</v>
      </c>
      <c r="T83" s="164">
        <f>SUM(O83*2+Q83)</f>
        <v>6</v>
      </c>
      <c r="U83" s="47" t="s">
        <v>6</v>
      </c>
      <c r="V83" s="6">
        <f>SUM(C84,F84,L84)</f>
        <v>21</v>
      </c>
      <c r="W83" s="165">
        <v>1</v>
      </c>
    </row>
    <row r="84" spans="1:23" ht="15" customHeight="1" thickBot="1" x14ac:dyDescent="0.2">
      <c r="A84" s="167"/>
      <c r="B84" s="169"/>
      <c r="C84" s="7">
        <f>ﾀｲﾑｽｹｼﾞｭｰﾙ!$R$10</f>
        <v>6</v>
      </c>
      <c r="D84" s="8" t="s">
        <v>154</v>
      </c>
      <c r="E84" s="9">
        <f>ﾀｲﾑｽｹｼﾞｭｰﾙ!$P$10</f>
        <v>5</v>
      </c>
      <c r="F84" s="7">
        <f>ﾀｲﾑｽｹｼﾞｭｰﾙ!$P$28</f>
        <v>8</v>
      </c>
      <c r="G84" s="8" t="s">
        <v>40</v>
      </c>
      <c r="H84" s="9">
        <f>ﾀｲﾑｽｹｼﾞｭｰﾙ!$R$28</f>
        <v>0</v>
      </c>
      <c r="I84" s="176"/>
      <c r="J84" s="177"/>
      <c r="K84" s="178"/>
      <c r="L84" s="7">
        <f>ﾀｲﾑｽｹｼﾞｭｰﾙ!$F$18</f>
        <v>7</v>
      </c>
      <c r="M84" s="8" t="s">
        <v>40</v>
      </c>
      <c r="N84" s="56">
        <f>ﾀｲﾑｽｹｼﾞｭｰﾙ!$H$18</f>
        <v>2</v>
      </c>
      <c r="O84" s="179"/>
      <c r="P84" s="162"/>
      <c r="Q84" s="180"/>
      <c r="R84" s="162"/>
      <c r="S84" s="163"/>
      <c r="T84" s="164"/>
      <c r="U84" s="47" t="s">
        <v>7</v>
      </c>
      <c r="V84" s="6">
        <f>SUM(E84,H84,N84)</f>
        <v>7</v>
      </c>
      <c r="W84" s="165"/>
    </row>
    <row r="85" spans="1:23" ht="15" customHeight="1" thickBot="1" x14ac:dyDescent="0.2">
      <c r="A85" s="166">
        <v>32</v>
      </c>
      <c r="B85" s="168" t="str">
        <f>参加ﾁｰﾑ!$C$42</f>
        <v>白二ビクトリー・ジュニア</v>
      </c>
      <c r="C85" s="170" t="str">
        <f>IF(C86+E86&gt;0,IF(C86&gt;E86,"○",IF(C86&lt;E86,"×","△")),"")</f>
        <v>×</v>
      </c>
      <c r="D85" s="171"/>
      <c r="E85" s="172"/>
      <c r="F85" s="170" t="str">
        <f>IF(F86+H86&gt;0,IF(F86&gt;H86,"○",IF(F86&lt;H86,"×","△")),"")</f>
        <v>○</v>
      </c>
      <c r="G85" s="171"/>
      <c r="H85" s="172"/>
      <c r="I85" s="170" t="str">
        <f>IF(I86+K86&gt;0,IF(I86&gt;K86,"○",IF(I86&lt;K86,"×","△")),"")</f>
        <v>×</v>
      </c>
      <c r="J85" s="171"/>
      <c r="K85" s="172"/>
      <c r="L85" s="173"/>
      <c r="M85" s="174"/>
      <c r="N85" s="174"/>
      <c r="O85" s="179">
        <f t="shared" ref="O85" si="76">COUNTIF(C85:N86,"○")</f>
        <v>1</v>
      </c>
      <c r="P85" s="162" t="s">
        <v>8</v>
      </c>
      <c r="Q85" s="180">
        <f t="shared" ref="Q85" si="77">COUNTIF(C85:N86,"△")</f>
        <v>0</v>
      </c>
      <c r="R85" s="162" t="s">
        <v>8</v>
      </c>
      <c r="S85" s="163">
        <f t="shared" ref="S85" si="78">COUNTIF(C85:N86,"×")</f>
        <v>2</v>
      </c>
      <c r="T85" s="164">
        <f t="shared" ref="T85" si="79">SUM(O85*2+Q85)</f>
        <v>2</v>
      </c>
      <c r="U85" s="47" t="s">
        <v>6</v>
      </c>
      <c r="V85" s="6">
        <f>SUM(C86,F86,I86)</f>
        <v>9</v>
      </c>
      <c r="W85" s="165">
        <v>3</v>
      </c>
    </row>
    <row r="86" spans="1:23" ht="15" customHeight="1" thickBot="1" x14ac:dyDescent="0.2">
      <c r="A86" s="167"/>
      <c r="B86" s="169"/>
      <c r="C86" s="7">
        <f>ﾀｲﾑｽｹｼﾞｭｰﾙ!$F$26</f>
        <v>2</v>
      </c>
      <c r="D86" s="8" t="s">
        <v>40</v>
      </c>
      <c r="E86" s="9">
        <f>ﾀｲﾑｽｹｼﾞｭｰﾙ!$H$26</f>
        <v>7</v>
      </c>
      <c r="F86" s="7">
        <f>ﾀｲﾑｽｹｼﾞｭｰﾙ!$R$12</f>
        <v>5</v>
      </c>
      <c r="G86" s="8" t="s">
        <v>40</v>
      </c>
      <c r="H86" s="9">
        <f>ﾀｲﾑｽｹｼﾞｭｰﾙ!$P$12</f>
        <v>2</v>
      </c>
      <c r="I86" s="7">
        <f>ﾀｲﾑｽｹｼﾞｭｰﾙ!$H$18</f>
        <v>2</v>
      </c>
      <c r="J86" s="8" t="s">
        <v>40</v>
      </c>
      <c r="K86" s="9">
        <f>ﾀｲﾑｽｹｼﾞｭｰﾙ!$F$18</f>
        <v>7</v>
      </c>
      <c r="L86" s="176"/>
      <c r="M86" s="177"/>
      <c r="N86" s="177"/>
      <c r="O86" s="179"/>
      <c r="P86" s="162"/>
      <c r="Q86" s="180"/>
      <c r="R86" s="162"/>
      <c r="S86" s="163"/>
      <c r="T86" s="164"/>
      <c r="U86" s="47" t="s">
        <v>7</v>
      </c>
      <c r="V86" s="6">
        <f>SUM(E86,H86,K86)</f>
        <v>16</v>
      </c>
      <c r="W86" s="165"/>
    </row>
  </sheetData>
  <mergeCells count="489">
    <mergeCell ref="A20:A21"/>
    <mergeCell ref="B20:B21"/>
    <mergeCell ref="F20:H20"/>
    <mergeCell ref="A22:A23"/>
    <mergeCell ref="B22:B23"/>
    <mergeCell ref="C22:E22"/>
    <mergeCell ref="A26:A27"/>
    <mergeCell ref="B26:B27"/>
    <mergeCell ref="A28:A29"/>
    <mergeCell ref="B28:B29"/>
    <mergeCell ref="C28:E28"/>
    <mergeCell ref="A25:B25"/>
    <mergeCell ref="C20:E20"/>
    <mergeCell ref="A5:B5"/>
    <mergeCell ref="C5:E5"/>
    <mergeCell ref="F5:H5"/>
    <mergeCell ref="I5:K5"/>
    <mergeCell ref="A12:A13"/>
    <mergeCell ref="B12:B13"/>
    <mergeCell ref="C12:E12"/>
    <mergeCell ref="T1:W1"/>
    <mergeCell ref="A2:W2"/>
    <mergeCell ref="A3:W3"/>
    <mergeCell ref="A6:A7"/>
    <mergeCell ref="B6:B7"/>
    <mergeCell ref="A8:A9"/>
    <mergeCell ref="B8:B9"/>
    <mergeCell ref="A10:A11"/>
    <mergeCell ref="B10:B11"/>
    <mergeCell ref="R10:R11"/>
    <mergeCell ref="S10:S11"/>
    <mergeCell ref="T10:T11"/>
    <mergeCell ref="W10:W11"/>
    <mergeCell ref="C8:E8"/>
    <mergeCell ref="L8:N8"/>
    <mergeCell ref="L5:N5"/>
    <mergeCell ref="O5:S5"/>
    <mergeCell ref="I16:K16"/>
    <mergeCell ref="F16:H16"/>
    <mergeCell ref="O10:O11"/>
    <mergeCell ref="P10:P11"/>
    <mergeCell ref="Q10:Q11"/>
    <mergeCell ref="O12:O13"/>
    <mergeCell ref="P12:P13"/>
    <mergeCell ref="C10:E10"/>
    <mergeCell ref="F10:H10"/>
    <mergeCell ref="F12:H12"/>
    <mergeCell ref="Q12:Q13"/>
    <mergeCell ref="I10:K11"/>
    <mergeCell ref="L10:N10"/>
    <mergeCell ref="L12:N13"/>
    <mergeCell ref="I12:K12"/>
    <mergeCell ref="U5:V5"/>
    <mergeCell ref="C6:E7"/>
    <mergeCell ref="F6:H6"/>
    <mergeCell ref="O6:O7"/>
    <mergeCell ref="P6:P7"/>
    <mergeCell ref="Q6:Q7"/>
    <mergeCell ref="R6:R7"/>
    <mergeCell ref="S6:S7"/>
    <mergeCell ref="T6:T7"/>
    <mergeCell ref="I6:K6"/>
    <mergeCell ref="L6:N6"/>
    <mergeCell ref="W6:W7"/>
    <mergeCell ref="F8:H9"/>
    <mergeCell ref="I8:K8"/>
    <mergeCell ref="O8:O9"/>
    <mergeCell ref="P8:P9"/>
    <mergeCell ref="Q8:Q9"/>
    <mergeCell ref="R8:R9"/>
    <mergeCell ref="S8:S9"/>
    <mergeCell ref="T8:T9"/>
    <mergeCell ref="W8:W9"/>
    <mergeCell ref="R12:R13"/>
    <mergeCell ref="S12:S13"/>
    <mergeCell ref="T12:T13"/>
    <mergeCell ref="W12:W13"/>
    <mergeCell ref="T14:W14"/>
    <mergeCell ref="A15:B15"/>
    <mergeCell ref="C15:E15"/>
    <mergeCell ref="F15:H15"/>
    <mergeCell ref="I15:K15"/>
    <mergeCell ref="L15:N15"/>
    <mergeCell ref="O15:S15"/>
    <mergeCell ref="U15:V15"/>
    <mergeCell ref="T16:T17"/>
    <mergeCell ref="W16:W17"/>
    <mergeCell ref="A18:A19"/>
    <mergeCell ref="B18:B19"/>
    <mergeCell ref="C18:E18"/>
    <mergeCell ref="F18:H19"/>
    <mergeCell ref="I18:K18"/>
    <mergeCell ref="L18:N18"/>
    <mergeCell ref="O18:O19"/>
    <mergeCell ref="P18:P19"/>
    <mergeCell ref="Q18:Q19"/>
    <mergeCell ref="R18:R19"/>
    <mergeCell ref="S18:S19"/>
    <mergeCell ref="T18:T19"/>
    <mergeCell ref="W18:W19"/>
    <mergeCell ref="O16:O17"/>
    <mergeCell ref="P16:P17"/>
    <mergeCell ref="Q16:Q17"/>
    <mergeCell ref="R16:R17"/>
    <mergeCell ref="S16:S17"/>
    <mergeCell ref="A16:A17"/>
    <mergeCell ref="B16:B17"/>
    <mergeCell ref="C16:E17"/>
    <mergeCell ref="L16:N16"/>
    <mergeCell ref="O20:O21"/>
    <mergeCell ref="P20:P21"/>
    <mergeCell ref="Q20:Q21"/>
    <mergeCell ref="R20:R21"/>
    <mergeCell ref="S20:S21"/>
    <mergeCell ref="T20:T21"/>
    <mergeCell ref="W20:W21"/>
    <mergeCell ref="F22:H22"/>
    <mergeCell ref="L22:N23"/>
    <mergeCell ref="O22:O23"/>
    <mergeCell ref="P22:P23"/>
    <mergeCell ref="Q22:Q23"/>
    <mergeCell ref="R22:R23"/>
    <mergeCell ref="S22:S23"/>
    <mergeCell ref="T22:T23"/>
    <mergeCell ref="W22:W23"/>
    <mergeCell ref="L20:N20"/>
    <mergeCell ref="I20:K21"/>
    <mergeCell ref="I22:K22"/>
    <mergeCell ref="O25:S25"/>
    <mergeCell ref="U25:V25"/>
    <mergeCell ref="C26:E27"/>
    <mergeCell ref="L26:N26"/>
    <mergeCell ref="O26:O27"/>
    <mergeCell ref="P26:P27"/>
    <mergeCell ref="Q26:Q27"/>
    <mergeCell ref="R26:R27"/>
    <mergeCell ref="S26:S27"/>
    <mergeCell ref="T26:T27"/>
    <mergeCell ref="I26:K26"/>
    <mergeCell ref="F26:H26"/>
    <mergeCell ref="C25:E25"/>
    <mergeCell ref="F25:H25"/>
    <mergeCell ref="I25:K25"/>
    <mergeCell ref="L25:N25"/>
    <mergeCell ref="L30:N30"/>
    <mergeCell ref="A30:A31"/>
    <mergeCell ref="B30:B31"/>
    <mergeCell ref="W26:W27"/>
    <mergeCell ref="F28:H29"/>
    <mergeCell ref="O28:O29"/>
    <mergeCell ref="P28:P29"/>
    <mergeCell ref="Q28:Q29"/>
    <mergeCell ref="R28:R29"/>
    <mergeCell ref="S28:S29"/>
    <mergeCell ref="T28:T29"/>
    <mergeCell ref="W28:W29"/>
    <mergeCell ref="I28:K28"/>
    <mergeCell ref="L28:N28"/>
    <mergeCell ref="C30:E30"/>
    <mergeCell ref="F30:H30"/>
    <mergeCell ref="W36:W37"/>
    <mergeCell ref="A38:A39"/>
    <mergeCell ref="B38:B39"/>
    <mergeCell ref="I30:K31"/>
    <mergeCell ref="O30:O31"/>
    <mergeCell ref="P30:P31"/>
    <mergeCell ref="Q30:Q31"/>
    <mergeCell ref="R30:R31"/>
    <mergeCell ref="S30:S31"/>
    <mergeCell ref="T30:T31"/>
    <mergeCell ref="W30:W31"/>
    <mergeCell ref="A32:A33"/>
    <mergeCell ref="B32:B33"/>
    <mergeCell ref="C32:E32"/>
    <mergeCell ref="F32:H32"/>
    <mergeCell ref="I32:K32"/>
    <mergeCell ref="L32:N33"/>
    <mergeCell ref="O32:O33"/>
    <mergeCell ref="P32:P33"/>
    <mergeCell ref="Q32:Q33"/>
    <mergeCell ref="R32:R33"/>
    <mergeCell ref="S32:S33"/>
    <mergeCell ref="T32:T33"/>
    <mergeCell ref="W32:W33"/>
    <mergeCell ref="A35:B35"/>
    <mergeCell ref="C35:E35"/>
    <mergeCell ref="F35:H35"/>
    <mergeCell ref="I35:K35"/>
    <mergeCell ref="L35:N35"/>
    <mergeCell ref="O35:S35"/>
    <mergeCell ref="U35:V35"/>
    <mergeCell ref="A36:A37"/>
    <mergeCell ref="B36:B37"/>
    <mergeCell ref="C36:E37"/>
    <mergeCell ref="F36:H36"/>
    <mergeCell ref="I36:K36"/>
    <mergeCell ref="L36:N36"/>
    <mergeCell ref="O36:O37"/>
    <mergeCell ref="P36:P37"/>
    <mergeCell ref="Q36:Q37"/>
    <mergeCell ref="R36:R37"/>
    <mergeCell ref="S36:S37"/>
    <mergeCell ref="T36:T37"/>
    <mergeCell ref="C38:E38"/>
    <mergeCell ref="F38:H39"/>
    <mergeCell ref="I38:K38"/>
    <mergeCell ref="L38:N38"/>
    <mergeCell ref="O38:O39"/>
    <mergeCell ref="P38:P39"/>
    <mergeCell ref="Q38:Q39"/>
    <mergeCell ref="R38:R39"/>
    <mergeCell ref="S38:S39"/>
    <mergeCell ref="T38:T39"/>
    <mergeCell ref="W38:W39"/>
    <mergeCell ref="R42:R43"/>
    <mergeCell ref="S42:S43"/>
    <mergeCell ref="T42:T43"/>
    <mergeCell ref="W42:W43"/>
    <mergeCell ref="A40:A41"/>
    <mergeCell ref="B40:B41"/>
    <mergeCell ref="C40:E40"/>
    <mergeCell ref="F40:H40"/>
    <mergeCell ref="I40:K41"/>
    <mergeCell ref="L40:N40"/>
    <mergeCell ref="O40:O41"/>
    <mergeCell ref="A42:A43"/>
    <mergeCell ref="B42:B43"/>
    <mergeCell ref="C42:E42"/>
    <mergeCell ref="F42:H42"/>
    <mergeCell ref="I42:K42"/>
    <mergeCell ref="L42:N43"/>
    <mergeCell ref="O42:O43"/>
    <mergeCell ref="P42:P43"/>
    <mergeCell ref="Q42:Q43"/>
    <mergeCell ref="P40:P41"/>
    <mergeCell ref="Q40:Q41"/>
    <mergeCell ref="R40:R41"/>
    <mergeCell ref="S40:S41"/>
    <mergeCell ref="L49:N49"/>
    <mergeCell ref="O49:O50"/>
    <mergeCell ref="P49:P50"/>
    <mergeCell ref="Q49:Q50"/>
    <mergeCell ref="S44:S45"/>
    <mergeCell ref="T44:T45"/>
    <mergeCell ref="W44:W45"/>
    <mergeCell ref="T40:T41"/>
    <mergeCell ref="W40:W41"/>
    <mergeCell ref="A46:B47"/>
    <mergeCell ref="A48:B48"/>
    <mergeCell ref="C48:E48"/>
    <mergeCell ref="F48:H48"/>
    <mergeCell ref="I48:K48"/>
    <mergeCell ref="L48:N48"/>
    <mergeCell ref="O48:S48"/>
    <mergeCell ref="U48:V48"/>
    <mergeCell ref="A44:A45"/>
    <mergeCell ref="B44:B45"/>
    <mergeCell ref="C44:E45"/>
    <mergeCell ref="F44:H44"/>
    <mergeCell ref="I44:K44"/>
    <mergeCell ref="O44:O45"/>
    <mergeCell ref="P44:P45"/>
    <mergeCell ref="Q44:Q45"/>
    <mergeCell ref="R44:R45"/>
    <mergeCell ref="P53:P54"/>
    <mergeCell ref="Q53:Q54"/>
    <mergeCell ref="R49:R50"/>
    <mergeCell ref="S49:S50"/>
    <mergeCell ref="T49:T50"/>
    <mergeCell ref="W49:W50"/>
    <mergeCell ref="A51:A52"/>
    <mergeCell ref="B51:B52"/>
    <mergeCell ref="C51:E51"/>
    <mergeCell ref="F51:H52"/>
    <mergeCell ref="I51:K51"/>
    <mergeCell ref="L51:N51"/>
    <mergeCell ref="O51:O52"/>
    <mergeCell ref="P51:P52"/>
    <mergeCell ref="Q51:Q52"/>
    <mergeCell ref="R51:R52"/>
    <mergeCell ref="S51:S52"/>
    <mergeCell ref="T51:T52"/>
    <mergeCell ref="W51:W52"/>
    <mergeCell ref="A49:A50"/>
    <mergeCell ref="B49:B50"/>
    <mergeCell ref="C49:E50"/>
    <mergeCell ref="F49:H49"/>
    <mergeCell ref="I49:K49"/>
    <mergeCell ref="R53:R54"/>
    <mergeCell ref="S53:S54"/>
    <mergeCell ref="T53:T54"/>
    <mergeCell ref="W53:W54"/>
    <mergeCell ref="A55:A56"/>
    <mergeCell ref="B55:B56"/>
    <mergeCell ref="C55:E55"/>
    <mergeCell ref="F55:H55"/>
    <mergeCell ref="I55:K55"/>
    <mergeCell ref="L55:N56"/>
    <mergeCell ref="O55:O56"/>
    <mergeCell ref="P55:P56"/>
    <mergeCell ref="Q55:Q56"/>
    <mergeCell ref="R55:R56"/>
    <mergeCell ref="S55:S56"/>
    <mergeCell ref="T55:T56"/>
    <mergeCell ref="W55:W56"/>
    <mergeCell ref="A53:A54"/>
    <mergeCell ref="B53:B54"/>
    <mergeCell ref="C53:E53"/>
    <mergeCell ref="F53:H53"/>
    <mergeCell ref="I53:K54"/>
    <mergeCell ref="L53:N53"/>
    <mergeCell ref="O53:O54"/>
    <mergeCell ref="T63:T64"/>
    <mergeCell ref="W63:W64"/>
    <mergeCell ref="A58:B58"/>
    <mergeCell ref="C58:E58"/>
    <mergeCell ref="F58:H58"/>
    <mergeCell ref="I58:K58"/>
    <mergeCell ref="L58:N58"/>
    <mergeCell ref="O58:S58"/>
    <mergeCell ref="U58:V58"/>
    <mergeCell ref="A59:A60"/>
    <mergeCell ref="B59:B60"/>
    <mergeCell ref="C59:E60"/>
    <mergeCell ref="F59:H59"/>
    <mergeCell ref="I59:K59"/>
    <mergeCell ref="L59:N59"/>
    <mergeCell ref="O59:O60"/>
    <mergeCell ref="P59:P60"/>
    <mergeCell ref="Q59:Q60"/>
    <mergeCell ref="R59:R60"/>
    <mergeCell ref="S59:S60"/>
    <mergeCell ref="T59:T60"/>
    <mergeCell ref="W59:W60"/>
    <mergeCell ref="A61:A62"/>
    <mergeCell ref="B61:B62"/>
    <mergeCell ref="C61:E61"/>
    <mergeCell ref="F61:H62"/>
    <mergeCell ref="I61:K61"/>
    <mergeCell ref="L61:N61"/>
    <mergeCell ref="O61:O62"/>
    <mergeCell ref="P61:P62"/>
    <mergeCell ref="Q61:Q62"/>
    <mergeCell ref="R61:R62"/>
    <mergeCell ref="S61:S62"/>
    <mergeCell ref="T61:T62"/>
    <mergeCell ref="W61:W62"/>
    <mergeCell ref="R65:R66"/>
    <mergeCell ref="S65:S66"/>
    <mergeCell ref="T65:T66"/>
    <mergeCell ref="W65:W66"/>
    <mergeCell ref="A63:A64"/>
    <mergeCell ref="B63:B64"/>
    <mergeCell ref="C63:E63"/>
    <mergeCell ref="F63:H63"/>
    <mergeCell ref="I63:K64"/>
    <mergeCell ref="L63:N63"/>
    <mergeCell ref="O63:O64"/>
    <mergeCell ref="A65:A66"/>
    <mergeCell ref="B65:B66"/>
    <mergeCell ref="C65:E65"/>
    <mergeCell ref="F65:H65"/>
    <mergeCell ref="I65:K65"/>
    <mergeCell ref="L65:N66"/>
    <mergeCell ref="O65:O66"/>
    <mergeCell ref="P65:P66"/>
    <mergeCell ref="Q65:Q66"/>
    <mergeCell ref="P63:P64"/>
    <mergeCell ref="Q63:Q64"/>
    <mergeCell ref="R63:R64"/>
    <mergeCell ref="S63:S64"/>
    <mergeCell ref="T73:T74"/>
    <mergeCell ref="W73:W74"/>
    <mergeCell ref="A68:B68"/>
    <mergeCell ref="C68:E68"/>
    <mergeCell ref="F68:H68"/>
    <mergeCell ref="I68:K68"/>
    <mergeCell ref="L68:N68"/>
    <mergeCell ref="O68:S68"/>
    <mergeCell ref="U68:V68"/>
    <mergeCell ref="A69:A70"/>
    <mergeCell ref="B69:B70"/>
    <mergeCell ref="C69:E70"/>
    <mergeCell ref="F69:H69"/>
    <mergeCell ref="I69:K69"/>
    <mergeCell ref="L69:N69"/>
    <mergeCell ref="O69:O70"/>
    <mergeCell ref="P69:P70"/>
    <mergeCell ref="Q69:Q70"/>
    <mergeCell ref="R69:R70"/>
    <mergeCell ref="S69:S70"/>
    <mergeCell ref="T69:T70"/>
    <mergeCell ref="W69:W70"/>
    <mergeCell ref="A71:A72"/>
    <mergeCell ref="B71:B72"/>
    <mergeCell ref="C71:E71"/>
    <mergeCell ref="F71:H72"/>
    <mergeCell ref="I71:K71"/>
    <mergeCell ref="L71:N71"/>
    <mergeCell ref="O71:O72"/>
    <mergeCell ref="P71:P72"/>
    <mergeCell ref="Q71:Q72"/>
    <mergeCell ref="R71:R72"/>
    <mergeCell ref="S71:S72"/>
    <mergeCell ref="T71:T72"/>
    <mergeCell ref="W71:W72"/>
    <mergeCell ref="R75:R76"/>
    <mergeCell ref="S75:S76"/>
    <mergeCell ref="T75:T76"/>
    <mergeCell ref="W75:W76"/>
    <mergeCell ref="A73:A74"/>
    <mergeCell ref="B73:B74"/>
    <mergeCell ref="C73:E73"/>
    <mergeCell ref="F73:H73"/>
    <mergeCell ref="I73:K74"/>
    <mergeCell ref="L73:N73"/>
    <mergeCell ref="O73:O74"/>
    <mergeCell ref="A75:A76"/>
    <mergeCell ref="B75:B76"/>
    <mergeCell ref="C75:E75"/>
    <mergeCell ref="F75:H75"/>
    <mergeCell ref="I75:K75"/>
    <mergeCell ref="L75:N76"/>
    <mergeCell ref="O75:O76"/>
    <mergeCell ref="P75:P76"/>
    <mergeCell ref="Q75:Q76"/>
    <mergeCell ref="P73:P74"/>
    <mergeCell ref="Q73:Q74"/>
    <mergeCell ref="R73:R74"/>
    <mergeCell ref="S73:S74"/>
    <mergeCell ref="T83:T84"/>
    <mergeCell ref="W83:W84"/>
    <mergeCell ref="A78:B78"/>
    <mergeCell ref="C78:E78"/>
    <mergeCell ref="F78:H78"/>
    <mergeCell ref="I78:K78"/>
    <mergeCell ref="L78:N78"/>
    <mergeCell ref="O78:S78"/>
    <mergeCell ref="U78:V78"/>
    <mergeCell ref="A79:A80"/>
    <mergeCell ref="B79:B80"/>
    <mergeCell ref="C79:E80"/>
    <mergeCell ref="F79:H79"/>
    <mergeCell ref="I79:K79"/>
    <mergeCell ref="L79:N79"/>
    <mergeCell ref="O79:O80"/>
    <mergeCell ref="P79:P80"/>
    <mergeCell ref="Q79:Q80"/>
    <mergeCell ref="R79:R80"/>
    <mergeCell ref="S79:S80"/>
    <mergeCell ref="T79:T80"/>
    <mergeCell ref="W79:W80"/>
    <mergeCell ref="A81:A82"/>
    <mergeCell ref="B81:B82"/>
    <mergeCell ref="C81:E81"/>
    <mergeCell ref="F81:H82"/>
    <mergeCell ref="I81:K81"/>
    <mergeCell ref="L81:N81"/>
    <mergeCell ref="O81:O82"/>
    <mergeCell ref="P81:P82"/>
    <mergeCell ref="Q81:Q82"/>
    <mergeCell ref="R81:R82"/>
    <mergeCell ref="S81:S82"/>
    <mergeCell ref="T81:T82"/>
    <mergeCell ref="W81:W82"/>
    <mergeCell ref="R85:R86"/>
    <mergeCell ref="S85:S86"/>
    <mergeCell ref="T85:T86"/>
    <mergeCell ref="W85:W86"/>
    <mergeCell ref="A83:A84"/>
    <mergeCell ref="B83:B84"/>
    <mergeCell ref="C83:E83"/>
    <mergeCell ref="F83:H83"/>
    <mergeCell ref="I83:K84"/>
    <mergeCell ref="L83:N83"/>
    <mergeCell ref="O83:O84"/>
    <mergeCell ref="A85:A86"/>
    <mergeCell ref="B85:B86"/>
    <mergeCell ref="C85:E85"/>
    <mergeCell ref="F85:H85"/>
    <mergeCell ref="I85:K85"/>
    <mergeCell ref="L85:N86"/>
    <mergeCell ref="O85:O86"/>
    <mergeCell ref="P85:P86"/>
    <mergeCell ref="Q85:Q86"/>
    <mergeCell ref="P83:P84"/>
    <mergeCell ref="Q83:Q84"/>
    <mergeCell ref="R83:R84"/>
    <mergeCell ref="S83:S84"/>
  </mergeCells>
  <phoneticPr fontId="2"/>
  <printOptions horizontalCentered="1"/>
  <pageMargins left="0.59055118110236227" right="0.59055118110236227" top="0.59055118110236227" bottom="0.59055118110236227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50"/>
  <sheetViews>
    <sheetView zoomScale="70" zoomScaleNormal="70" workbookViewId="0">
      <selection sqref="A1:BJ1"/>
    </sheetView>
  </sheetViews>
  <sheetFormatPr defaultRowHeight="13.5" x14ac:dyDescent="0.15"/>
  <cols>
    <col min="1" max="2" width="2.125" style="59" customWidth="1"/>
    <col min="3" max="4" width="1.25" style="59" customWidth="1"/>
    <col min="5" max="6" width="2.125" style="59" customWidth="1"/>
    <col min="7" max="8" width="1.25" style="59" customWidth="1"/>
    <col min="9" max="10" width="2.125" style="59" customWidth="1"/>
    <col min="11" max="12" width="1.25" style="59" customWidth="1"/>
    <col min="13" max="14" width="2.125" style="59" customWidth="1"/>
    <col min="15" max="16" width="1.25" style="59" customWidth="1"/>
    <col min="17" max="18" width="2.125" style="59" customWidth="1"/>
    <col min="19" max="20" width="1.25" style="59" customWidth="1"/>
    <col min="21" max="22" width="2.125" style="59" customWidth="1"/>
    <col min="23" max="24" width="1.25" style="59" customWidth="1"/>
    <col min="25" max="26" width="2.125" style="59" customWidth="1"/>
    <col min="27" max="28" width="1.25" style="59" customWidth="1"/>
    <col min="29" max="30" width="2.125" style="59" customWidth="1"/>
    <col min="31" max="32" width="1.25" style="59" customWidth="1"/>
    <col min="33" max="34" width="2.125" style="59" customWidth="1"/>
    <col min="35" max="36" width="1.25" style="59" customWidth="1"/>
    <col min="37" max="38" width="2.125" style="59" customWidth="1"/>
    <col min="39" max="40" width="1.25" style="59" customWidth="1"/>
    <col min="41" max="42" width="2.125" style="59" customWidth="1"/>
    <col min="43" max="44" width="1.25" style="59" customWidth="1"/>
    <col min="45" max="46" width="2.125" style="59" customWidth="1"/>
    <col min="47" max="48" width="1.25" style="59" customWidth="1"/>
    <col min="49" max="50" width="2.125" style="59" customWidth="1"/>
    <col min="51" max="52" width="1.25" style="59" customWidth="1"/>
    <col min="53" max="54" width="2.125" style="59" customWidth="1"/>
    <col min="55" max="56" width="1.25" style="59" customWidth="1"/>
    <col min="57" max="58" width="2.125" style="59" customWidth="1"/>
    <col min="59" max="60" width="1.25" style="59" customWidth="1"/>
    <col min="61" max="62" width="2.125" style="59" customWidth="1"/>
    <col min="63" max="16384" width="9" style="59"/>
  </cols>
  <sheetData>
    <row r="1" spans="1:62" ht="26.25" customHeight="1" x14ac:dyDescent="0.15">
      <c r="A1" s="232" t="s">
        <v>157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</row>
    <row r="3" spans="1:62" s="60" customFormat="1" ht="24" x14ac:dyDescent="0.15">
      <c r="A3" s="233" t="s">
        <v>158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</row>
    <row r="4" spans="1:62" s="60" customFormat="1" ht="24" x14ac:dyDescent="0.15">
      <c r="A4" s="61"/>
      <c r="B4" s="61"/>
      <c r="C4" s="61"/>
      <c r="D4" s="61"/>
      <c r="E4" s="61"/>
      <c r="F4" s="61"/>
      <c r="G4" s="61"/>
      <c r="H4" s="61"/>
      <c r="I4" s="61"/>
      <c r="AE4" s="61"/>
    </row>
    <row r="5" spans="1:62" s="60" customFormat="1" ht="24" x14ac:dyDescent="0.15">
      <c r="A5" s="61"/>
      <c r="B5" s="61"/>
      <c r="C5" s="61"/>
      <c r="D5" s="61"/>
      <c r="E5" s="61"/>
      <c r="F5" s="61"/>
      <c r="G5" s="61"/>
      <c r="H5" s="61"/>
      <c r="I5" s="61"/>
      <c r="AA5" s="235" t="s">
        <v>159</v>
      </c>
      <c r="AB5" s="236"/>
      <c r="AC5" s="236"/>
      <c r="AD5" s="236"/>
      <c r="AE5" s="236"/>
      <c r="AF5" s="236"/>
      <c r="AG5" s="236"/>
      <c r="AH5" s="236"/>
      <c r="AI5" s="236"/>
      <c r="AJ5" s="237"/>
    </row>
    <row r="6" spans="1:62" s="60" customFormat="1" ht="14.25" thickBo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86"/>
      <c r="X6" s="86"/>
      <c r="Y6" s="86"/>
      <c r="Z6" s="86"/>
      <c r="AA6" s="86"/>
      <c r="AB6" s="86"/>
      <c r="AC6" s="86"/>
      <c r="AD6" s="86"/>
      <c r="AE6" s="87"/>
      <c r="AF6" s="65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</row>
    <row r="7" spans="1:62" s="60" customFormat="1" ht="14.25" thickTop="1" x14ac:dyDescent="0.15">
      <c r="A7" s="62"/>
      <c r="B7" s="62"/>
      <c r="C7" s="62"/>
      <c r="D7" s="62"/>
      <c r="E7" s="62"/>
      <c r="F7" s="62"/>
      <c r="G7" s="62"/>
      <c r="H7" s="62"/>
      <c r="I7" s="62"/>
      <c r="J7" s="62"/>
      <c r="K7" s="229" t="s">
        <v>230</v>
      </c>
      <c r="L7" s="226"/>
      <c r="M7" s="226"/>
      <c r="N7" s="229">
        <f>ﾀｲﾑｽｹｼﾞｭｰﾙ!$P$49</f>
        <v>7</v>
      </c>
      <c r="O7" s="238"/>
      <c r="P7" s="95"/>
      <c r="Q7" s="96"/>
      <c r="R7" s="96"/>
      <c r="S7" s="96"/>
      <c r="T7" s="96"/>
      <c r="U7" s="96"/>
      <c r="V7" s="96"/>
      <c r="W7" s="62"/>
      <c r="X7" s="62"/>
      <c r="Y7" s="62"/>
      <c r="Z7" s="62"/>
      <c r="AA7" s="62"/>
      <c r="AB7" s="62"/>
      <c r="AC7" s="62"/>
      <c r="AD7" s="229" t="s">
        <v>160</v>
      </c>
      <c r="AE7" s="238"/>
      <c r="AF7" s="239"/>
      <c r="AG7" s="239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240">
        <f>ﾀｲﾑｽｹｼﾞｭｰﾙ!$R$49</f>
        <v>10</v>
      </c>
      <c r="AW7" s="238"/>
      <c r="AX7" s="229" t="s">
        <v>230</v>
      </c>
      <c r="AY7" s="238"/>
      <c r="AZ7" s="238"/>
      <c r="BA7" s="62"/>
      <c r="BB7" s="62"/>
      <c r="BC7" s="62"/>
      <c r="BD7" s="62"/>
      <c r="BE7" s="62"/>
      <c r="BF7" s="62"/>
      <c r="BG7" s="62"/>
      <c r="BH7" s="62"/>
      <c r="BI7" s="62"/>
      <c r="BJ7" s="62"/>
    </row>
    <row r="8" spans="1:62" s="60" customForma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229" t="s">
        <v>231</v>
      </c>
      <c r="L8" s="226"/>
      <c r="M8" s="226"/>
      <c r="N8" s="229">
        <f>ﾀｲﾑｽｹｼﾞｭｰﾙ!$P$50</f>
        <v>10</v>
      </c>
      <c r="O8" s="238"/>
      <c r="P8" s="9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9"/>
      <c r="AE8" s="76"/>
      <c r="AF8" s="76"/>
      <c r="AG8" s="76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240">
        <f>ﾀｲﾑｽｹｼﾞｭｰﾙ!$R$50</f>
        <v>8</v>
      </c>
      <c r="AW8" s="238"/>
      <c r="AX8" s="229" t="s">
        <v>231</v>
      </c>
      <c r="AY8" s="238"/>
      <c r="AZ8" s="238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 s="60" customFormat="1" x14ac:dyDescent="0.15">
      <c r="A9" s="62"/>
      <c r="B9" s="62"/>
      <c r="C9" s="62"/>
      <c r="D9" s="62"/>
      <c r="E9" s="62"/>
      <c r="F9" s="62"/>
      <c r="G9" s="62"/>
      <c r="H9" s="62"/>
      <c r="I9" s="62"/>
      <c r="J9" s="62"/>
      <c r="K9" s="229" t="s">
        <v>232</v>
      </c>
      <c r="L9" s="226"/>
      <c r="M9" s="226"/>
      <c r="N9" s="229">
        <f>ﾀｲﾑｽｹｼﾞｭｰﾙ!$P$51</f>
        <v>10</v>
      </c>
      <c r="O9" s="238"/>
      <c r="P9" s="9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9"/>
      <c r="AE9" s="76"/>
      <c r="AF9" s="76"/>
      <c r="AG9" s="76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240">
        <f>ﾀｲﾑｽｹｼﾞｭｰﾙ!$R$51</f>
        <v>6</v>
      </c>
      <c r="AW9" s="238"/>
      <c r="AX9" s="229" t="s">
        <v>232</v>
      </c>
      <c r="AY9" s="238"/>
      <c r="AZ9" s="238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s="60" customFormat="1" ht="14.25" thickBo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  <c r="M10" s="63"/>
      <c r="N10" s="69"/>
      <c r="O10" s="76"/>
      <c r="P10" s="92"/>
      <c r="Q10" s="62"/>
      <c r="R10" s="62"/>
      <c r="S10" s="62"/>
      <c r="T10" s="62"/>
      <c r="U10" s="62"/>
      <c r="V10" s="62"/>
      <c r="W10" s="62"/>
      <c r="X10" s="62"/>
      <c r="Y10" s="62"/>
      <c r="Z10" s="65"/>
      <c r="AA10" s="66"/>
      <c r="AB10" s="66"/>
      <c r="AC10" s="66"/>
      <c r="AD10" s="66"/>
      <c r="AE10" s="65"/>
      <c r="AF10" s="99"/>
      <c r="AG10" s="100"/>
      <c r="AH10" s="100"/>
      <c r="AI10" s="100"/>
      <c r="AJ10" s="100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89"/>
      <c r="AW10" s="76"/>
      <c r="AX10" s="62"/>
      <c r="AY10" s="63"/>
      <c r="AZ10" s="63"/>
      <c r="BA10" s="62"/>
      <c r="BB10" s="62"/>
      <c r="BC10" s="62"/>
      <c r="BD10" s="62"/>
      <c r="BE10" s="62"/>
      <c r="BF10" s="62"/>
      <c r="BG10" s="62"/>
      <c r="BH10" s="62"/>
      <c r="BI10" s="62"/>
      <c r="BJ10" s="62"/>
    </row>
    <row r="11" spans="1:62" s="60" customFormat="1" ht="14.25" thickTop="1" x14ac:dyDescent="0.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63"/>
      <c r="N11" s="55"/>
      <c r="O11" s="76"/>
      <c r="P11" s="92"/>
      <c r="Q11" s="62"/>
      <c r="R11" s="62"/>
      <c r="S11" s="62"/>
      <c r="T11" s="62"/>
      <c r="U11" s="62"/>
      <c r="V11" s="62"/>
      <c r="W11" s="62"/>
      <c r="X11" s="229">
        <f>ﾀｲﾑｽｹｼﾞｭｰﾙ!$P$47</f>
        <v>7</v>
      </c>
      <c r="Y11" s="251"/>
      <c r="Z11" s="77"/>
      <c r="AD11" s="242" t="s">
        <v>161</v>
      </c>
      <c r="AE11" s="239"/>
      <c r="AF11" s="238"/>
      <c r="AG11" s="238"/>
      <c r="AK11" s="97"/>
      <c r="AL11" s="229">
        <f>ﾀｲﾑｽｹｼﾞｭｰﾙ!$R$47</f>
        <v>9</v>
      </c>
      <c r="AM11" s="226"/>
      <c r="AN11" s="62"/>
      <c r="AO11" s="62"/>
      <c r="AP11" s="62"/>
      <c r="AQ11" s="62"/>
      <c r="AR11" s="62"/>
      <c r="AS11" s="62"/>
      <c r="AT11" s="62"/>
      <c r="AU11" s="62"/>
      <c r="AV11" s="101"/>
      <c r="AW11" s="76"/>
      <c r="AX11" s="62"/>
      <c r="AY11" s="63"/>
      <c r="AZ11" s="63"/>
      <c r="BA11" s="62"/>
      <c r="BB11" s="62"/>
      <c r="BC11" s="62"/>
      <c r="BD11" s="62"/>
      <c r="BE11" s="62"/>
      <c r="BF11" s="62"/>
      <c r="BG11" s="62"/>
      <c r="BH11" s="62"/>
      <c r="BI11" s="62"/>
      <c r="BJ11" s="62"/>
    </row>
    <row r="12" spans="1:62" s="60" customFormat="1" x14ac:dyDescent="0.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63"/>
      <c r="N12" s="62"/>
      <c r="O12" s="63"/>
      <c r="P12" s="92"/>
      <c r="Q12" s="62"/>
      <c r="R12" s="62"/>
      <c r="S12" s="62"/>
      <c r="T12" s="62"/>
      <c r="U12" s="62"/>
      <c r="V12" s="62"/>
      <c r="W12" s="62"/>
      <c r="X12" s="62"/>
      <c r="Y12" s="62"/>
      <c r="Z12" s="68"/>
      <c r="AK12" s="98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92"/>
      <c r="AW12" s="63"/>
      <c r="AX12" s="62"/>
      <c r="AY12" s="63"/>
      <c r="AZ12" s="63"/>
      <c r="BA12" s="62"/>
      <c r="BB12" s="62"/>
      <c r="BC12" s="62"/>
      <c r="BD12" s="62"/>
      <c r="BE12" s="62"/>
      <c r="BF12" s="62"/>
      <c r="BG12" s="62"/>
      <c r="BH12" s="62"/>
      <c r="BI12" s="62"/>
      <c r="BJ12" s="62"/>
    </row>
    <row r="13" spans="1:62" s="60" customFormat="1" ht="14.25" thickBot="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63"/>
      <c r="N13" s="62"/>
      <c r="O13" s="63"/>
      <c r="P13" s="93"/>
      <c r="Q13" s="86"/>
      <c r="R13" s="86"/>
      <c r="S13" s="86"/>
      <c r="T13" s="86"/>
      <c r="U13" s="86"/>
      <c r="V13" s="86"/>
      <c r="W13" s="86"/>
      <c r="X13" s="62"/>
      <c r="AM13" s="62"/>
      <c r="AN13" s="62"/>
      <c r="AO13" s="62"/>
      <c r="AP13" s="62"/>
      <c r="AQ13" s="62"/>
      <c r="AR13" s="62"/>
      <c r="AS13" s="62"/>
      <c r="AT13" s="62"/>
      <c r="AU13" s="62"/>
      <c r="AV13" s="93"/>
      <c r="AW13" s="94"/>
      <c r="AX13" s="86"/>
      <c r="AY13" s="94"/>
      <c r="AZ13" s="94"/>
      <c r="BA13" s="86"/>
      <c r="BB13" s="86"/>
      <c r="BC13" s="86"/>
      <c r="BD13" s="62"/>
      <c r="BE13" s="62"/>
      <c r="BF13" s="62"/>
      <c r="BG13" s="62"/>
      <c r="BH13" s="62"/>
      <c r="BI13" s="62"/>
      <c r="BJ13" s="62"/>
    </row>
    <row r="14" spans="1:62" s="60" customFormat="1" ht="14.25" thickTop="1" x14ac:dyDescent="0.15">
      <c r="A14" s="62"/>
      <c r="B14" s="62"/>
      <c r="C14" s="62"/>
      <c r="D14" s="62"/>
      <c r="E14" s="62"/>
      <c r="F14" s="229">
        <f>ﾀｲﾑｽｹｼﾞｭｰﾙ!$F$45</f>
        <v>7</v>
      </c>
      <c r="G14" s="241"/>
      <c r="H14" s="64"/>
      <c r="I14" s="64"/>
      <c r="J14" s="64"/>
      <c r="K14" s="64"/>
      <c r="L14" s="64"/>
      <c r="M14" s="64"/>
      <c r="N14" s="242" t="s">
        <v>162</v>
      </c>
      <c r="O14" s="239"/>
      <c r="P14" s="238"/>
      <c r="Q14" s="238"/>
      <c r="R14" s="62"/>
      <c r="S14" s="62"/>
      <c r="T14" s="62"/>
      <c r="U14" s="62"/>
      <c r="V14" s="62"/>
      <c r="W14" s="62"/>
      <c r="X14" s="240">
        <f>ﾀｲﾑｽｹｼﾞｭｰﾙ!$H$45</f>
        <v>9</v>
      </c>
      <c r="Y14" s="238"/>
      <c r="AL14" s="229">
        <f>ﾀｲﾑｽｹｼﾞｭｰﾙ!$P$45</f>
        <v>6</v>
      </c>
      <c r="AM14" s="238"/>
      <c r="AN14" s="91"/>
      <c r="AO14" s="64"/>
      <c r="AP14" s="64"/>
      <c r="AQ14" s="64"/>
      <c r="AR14" s="64"/>
      <c r="AS14" s="64"/>
      <c r="AT14" s="242" t="s">
        <v>163</v>
      </c>
      <c r="AU14" s="239"/>
      <c r="AV14" s="238"/>
      <c r="AW14" s="238"/>
      <c r="AX14" s="62"/>
      <c r="AY14" s="62"/>
      <c r="AZ14" s="62"/>
      <c r="BA14" s="62"/>
      <c r="BB14" s="62"/>
      <c r="BC14" s="62"/>
      <c r="BD14" s="240">
        <f>ﾀｲﾑｽｹｼﾞｭｰﾙ!$R$45</f>
        <v>8</v>
      </c>
      <c r="BE14" s="238"/>
      <c r="BF14" s="62"/>
      <c r="BG14" s="62"/>
      <c r="BH14" s="62"/>
      <c r="BI14" s="62"/>
      <c r="BJ14" s="62"/>
    </row>
    <row r="15" spans="1:62" s="60" customFormat="1" x14ac:dyDescent="0.15">
      <c r="A15" s="62"/>
      <c r="B15" s="62"/>
      <c r="C15" s="62"/>
      <c r="D15" s="62"/>
      <c r="E15" s="62"/>
      <c r="F15" s="62"/>
      <c r="G15" s="85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92"/>
      <c r="Y15" s="62"/>
      <c r="Z15" s="62"/>
      <c r="AA15" s="62"/>
      <c r="AB15" s="62"/>
      <c r="AC15" s="62"/>
      <c r="AD15" s="62"/>
      <c r="AF15" s="62"/>
      <c r="AG15" s="62"/>
      <c r="AH15" s="62"/>
      <c r="AI15" s="62"/>
      <c r="AJ15" s="62"/>
      <c r="AK15" s="62"/>
      <c r="AL15" s="62"/>
      <c r="AM15" s="62"/>
      <c r="AN15" s="9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92"/>
      <c r="BE15" s="62"/>
      <c r="BF15" s="62"/>
      <c r="BG15" s="62"/>
      <c r="BH15" s="62"/>
      <c r="BI15" s="62"/>
      <c r="BJ15" s="62"/>
    </row>
    <row r="16" spans="1:62" s="60" customFormat="1" ht="14.25" thickBot="1" x14ac:dyDescent="0.2">
      <c r="A16" s="62"/>
      <c r="B16" s="62"/>
      <c r="C16" s="62"/>
      <c r="D16" s="86"/>
      <c r="E16" s="86"/>
      <c r="F16" s="86"/>
      <c r="G16" s="8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93"/>
      <c r="Y16" s="86"/>
      <c r="Z16" s="86"/>
      <c r="AA16" s="86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93"/>
      <c r="AO16" s="86"/>
      <c r="AP16" s="86"/>
      <c r="AQ16" s="86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93"/>
      <c r="BE16" s="86"/>
      <c r="BF16" s="86"/>
      <c r="BG16" s="86"/>
      <c r="BH16" s="62"/>
      <c r="BI16" s="62"/>
      <c r="BJ16" s="62"/>
    </row>
    <row r="17" spans="1:62" s="60" customFormat="1" ht="14.25" thickTop="1" x14ac:dyDescent="0.15">
      <c r="A17" s="62"/>
      <c r="B17" s="229">
        <f>ﾀｲﾑｽｹｼﾞｭｰﾙ!$F$39</f>
        <v>11</v>
      </c>
      <c r="C17" s="241"/>
      <c r="D17" s="62"/>
      <c r="E17" s="62"/>
      <c r="F17" s="229" t="s">
        <v>164</v>
      </c>
      <c r="G17" s="238"/>
      <c r="H17" s="239"/>
      <c r="I17" s="239"/>
      <c r="J17" s="64"/>
      <c r="K17" s="88"/>
      <c r="L17" s="229">
        <f>ﾀｲﾑｽｹｼﾞｭｰﾙ!$H$39</f>
        <v>6</v>
      </c>
      <c r="M17" s="226"/>
      <c r="N17" s="62"/>
      <c r="O17" s="62"/>
      <c r="P17" s="62"/>
      <c r="Q17" s="62"/>
      <c r="R17" s="229">
        <f>ﾀｲﾑｽｹｼﾞｭｰﾙ!$F$40</f>
        <v>7</v>
      </c>
      <c r="S17" s="238"/>
      <c r="T17" s="91"/>
      <c r="U17" s="64"/>
      <c r="V17" s="242" t="s">
        <v>165</v>
      </c>
      <c r="W17" s="239"/>
      <c r="X17" s="238"/>
      <c r="Y17" s="238"/>
      <c r="Z17" s="62"/>
      <c r="AA17" s="62"/>
      <c r="AB17" s="240">
        <f>ﾀｲﾑｽｹｼﾞｭｰﾙ!$H$40</f>
        <v>10</v>
      </c>
      <c r="AC17" s="238"/>
      <c r="AD17" s="62"/>
      <c r="AE17" s="62"/>
      <c r="AF17" s="63"/>
      <c r="AG17" s="62"/>
      <c r="AH17" s="229">
        <f>ﾀｲﾑｽｹｼﾞｭｰﾙ!$P$40</f>
        <v>3</v>
      </c>
      <c r="AI17" s="241"/>
      <c r="AJ17" s="64"/>
      <c r="AK17" s="64"/>
      <c r="AL17" s="242" t="s">
        <v>166</v>
      </c>
      <c r="AM17" s="239"/>
      <c r="AN17" s="238"/>
      <c r="AO17" s="238"/>
      <c r="AP17" s="62"/>
      <c r="AQ17" s="62"/>
      <c r="AR17" s="240">
        <f>ﾀｲﾑｽｹｼﾞｭｰﾙ!$R$40</f>
        <v>10</v>
      </c>
      <c r="AS17" s="238"/>
      <c r="AT17" s="62"/>
      <c r="AU17" s="62"/>
      <c r="AV17" s="62"/>
      <c r="AW17" s="62"/>
      <c r="AX17" s="229">
        <f>ﾀｲﾑｽｹｼﾞｭｰﾙ!$P$39</f>
        <v>6</v>
      </c>
      <c r="AY17" s="238"/>
      <c r="AZ17" s="91"/>
      <c r="BA17" s="64"/>
      <c r="BB17" s="242" t="s">
        <v>167</v>
      </c>
      <c r="BC17" s="239"/>
      <c r="BD17" s="238"/>
      <c r="BE17" s="238"/>
      <c r="BF17" s="96"/>
      <c r="BG17" s="102"/>
      <c r="BH17" s="229">
        <f>ﾀｲﾑｽｹｼﾞｭｰﾙ!$R$39</f>
        <v>10</v>
      </c>
      <c r="BI17" s="226"/>
      <c r="BJ17" s="62"/>
    </row>
    <row r="18" spans="1:62" s="60" customFormat="1" x14ac:dyDescent="0.15">
      <c r="A18" s="62"/>
      <c r="B18" s="62"/>
      <c r="C18" s="85"/>
      <c r="D18" s="62"/>
      <c r="E18" s="62"/>
      <c r="F18" s="62"/>
      <c r="G18" s="62"/>
      <c r="H18" s="62"/>
      <c r="I18" s="62"/>
      <c r="J18" s="62"/>
      <c r="K18" s="85"/>
      <c r="L18" s="62"/>
      <c r="M18" s="62"/>
      <c r="N18" s="62"/>
      <c r="O18" s="62"/>
      <c r="P18" s="62"/>
      <c r="Q18" s="62"/>
      <c r="R18" s="62"/>
      <c r="S18" s="62"/>
      <c r="T18" s="92"/>
      <c r="U18" s="62"/>
      <c r="V18" s="62"/>
      <c r="W18" s="62"/>
      <c r="X18" s="62"/>
      <c r="Y18" s="62"/>
      <c r="Z18" s="62"/>
      <c r="AA18" s="62"/>
      <c r="AB18" s="92"/>
      <c r="AC18" s="62"/>
      <c r="AD18" s="62"/>
      <c r="AE18" s="62"/>
      <c r="AF18" s="62"/>
      <c r="AG18" s="62"/>
      <c r="AH18" s="62"/>
      <c r="AI18" s="85"/>
      <c r="AJ18" s="62"/>
      <c r="AK18" s="62"/>
      <c r="AL18" s="62"/>
      <c r="AM18" s="62"/>
      <c r="AN18" s="62"/>
      <c r="AO18" s="62"/>
      <c r="AP18" s="62"/>
      <c r="AQ18" s="62"/>
      <c r="AR18" s="92"/>
      <c r="AS18" s="62"/>
      <c r="AT18" s="62"/>
      <c r="AU18" s="62"/>
      <c r="AV18" s="62"/>
      <c r="AW18" s="62"/>
      <c r="AX18" s="62"/>
      <c r="AY18" s="62"/>
      <c r="AZ18" s="92"/>
      <c r="BA18" s="62"/>
      <c r="BB18" s="62"/>
      <c r="BC18" s="62"/>
      <c r="BD18" s="62"/>
      <c r="BE18" s="62"/>
      <c r="BF18" s="62"/>
      <c r="BG18" s="85"/>
      <c r="BH18" s="62"/>
      <c r="BI18" s="62"/>
      <c r="BJ18" s="62"/>
    </row>
    <row r="19" spans="1:62" s="60" customFormat="1" ht="14.25" thickBot="1" x14ac:dyDescent="0.2">
      <c r="A19" s="63"/>
      <c r="B19" s="86"/>
      <c r="C19" s="87"/>
      <c r="D19" s="62"/>
      <c r="E19" s="63"/>
      <c r="F19" s="62"/>
      <c r="G19" s="62"/>
      <c r="H19" s="62"/>
      <c r="I19" s="62"/>
      <c r="J19" s="86"/>
      <c r="K19" s="87"/>
      <c r="L19" s="62"/>
      <c r="M19" s="62"/>
      <c r="N19" s="62"/>
      <c r="O19" s="62"/>
      <c r="P19" s="62"/>
      <c r="Q19" s="62"/>
      <c r="R19" s="62"/>
      <c r="S19" s="62"/>
      <c r="T19" s="93"/>
      <c r="U19" s="94"/>
      <c r="V19" s="62"/>
      <c r="W19" s="62"/>
      <c r="X19" s="62"/>
      <c r="Y19" s="62"/>
      <c r="Z19" s="62"/>
      <c r="AA19" s="62"/>
      <c r="AB19" s="93"/>
      <c r="AC19" s="86"/>
      <c r="AD19" s="62"/>
      <c r="AE19" s="62"/>
      <c r="AF19" s="63"/>
      <c r="AG19" s="63"/>
      <c r="AH19" s="86"/>
      <c r="AI19" s="87"/>
      <c r="AJ19" s="62"/>
      <c r="AK19" s="63"/>
      <c r="AL19" s="62"/>
      <c r="AM19" s="62"/>
      <c r="AN19" s="62"/>
      <c r="AO19" s="62"/>
      <c r="AP19" s="62"/>
      <c r="AQ19" s="62"/>
      <c r="AR19" s="93"/>
      <c r="AS19" s="86"/>
      <c r="AT19" s="62"/>
      <c r="AU19" s="62"/>
      <c r="AV19" s="62"/>
      <c r="AW19" s="62"/>
      <c r="AX19" s="62"/>
      <c r="AY19" s="62"/>
      <c r="AZ19" s="93"/>
      <c r="BA19" s="94"/>
      <c r="BB19" s="62"/>
      <c r="BC19" s="62"/>
      <c r="BD19" s="62"/>
      <c r="BE19" s="62"/>
      <c r="BF19" s="86"/>
      <c r="BG19" s="87"/>
      <c r="BH19" s="62"/>
      <c r="BI19" s="62"/>
      <c r="BJ19" s="62"/>
    </row>
    <row r="20" spans="1:62" s="60" customFormat="1" ht="14.25" thickTop="1" x14ac:dyDescent="0.15">
      <c r="A20" s="83">
        <f>ﾀｲﾑｽｹｼﾞｭｰﾙ!$F$33</f>
        <v>10</v>
      </c>
      <c r="B20" s="229" t="s">
        <v>168</v>
      </c>
      <c r="C20" s="238"/>
      <c r="D20" s="239"/>
      <c r="E20" s="245"/>
      <c r="F20" s="69">
        <f>ﾀｲﾑｽｹｼﾞｭｰﾙ!$H$33</f>
        <v>8</v>
      </c>
      <c r="G20" s="69"/>
      <c r="H20" s="69"/>
      <c r="I20" s="83">
        <f>ﾀｲﾑｽｹｼﾞｭｰﾙ!$F$31</f>
        <v>10</v>
      </c>
      <c r="J20" s="229" t="s">
        <v>169</v>
      </c>
      <c r="K20" s="238"/>
      <c r="L20" s="239"/>
      <c r="M20" s="245"/>
      <c r="N20" s="69">
        <f>ﾀｲﾑｽｹｼﾞｭｰﾙ!$H$31</f>
        <v>6</v>
      </c>
      <c r="O20" s="69"/>
      <c r="P20" s="69"/>
      <c r="Q20" s="69">
        <f>ﾀｲﾑｽｹｼﾞｭｰﾙ!$F$32</f>
        <v>8</v>
      </c>
      <c r="R20" s="246" t="s">
        <v>170</v>
      </c>
      <c r="S20" s="239"/>
      <c r="T20" s="238"/>
      <c r="U20" s="238"/>
      <c r="V20" s="89">
        <f>ﾀｲﾑｽｹｼﾞｭｰﾙ!$H$32</f>
        <v>9</v>
      </c>
      <c r="W20" s="69"/>
      <c r="X20" s="69"/>
      <c r="Y20" s="69">
        <f>ﾀｲﾑｽｹｼﾞｭｰﾙ!$F$34</f>
        <v>0</v>
      </c>
      <c r="Z20" s="246" t="s">
        <v>171</v>
      </c>
      <c r="AA20" s="239"/>
      <c r="AB20" s="238"/>
      <c r="AC20" s="238"/>
      <c r="AD20" s="89">
        <f>ﾀｲﾑｽｹｼﾞｭｰﾙ!$H$34</f>
        <v>12</v>
      </c>
      <c r="AE20" s="69"/>
      <c r="AF20" s="69"/>
      <c r="AG20" s="83">
        <f>ﾀｲﾑｽｹｼﾞｭｰﾙ!$P$34</f>
        <v>8</v>
      </c>
      <c r="AH20" s="229" t="s">
        <v>172</v>
      </c>
      <c r="AI20" s="238"/>
      <c r="AJ20" s="239"/>
      <c r="AK20" s="245"/>
      <c r="AL20" s="69">
        <f>ﾀｲﾑｽｹｼﾞｭｰﾙ!$R$34</f>
        <v>3</v>
      </c>
      <c r="AM20" s="69"/>
      <c r="AN20" s="69"/>
      <c r="AO20" s="69">
        <f>ﾀｲﾑｽｹｼﾞｭｰﾙ!$P$32</f>
        <v>2</v>
      </c>
      <c r="AP20" s="246" t="s">
        <v>173</v>
      </c>
      <c r="AQ20" s="239"/>
      <c r="AR20" s="238"/>
      <c r="AS20" s="238"/>
      <c r="AT20" s="89">
        <f>ﾀｲﾑｽｹｼﾞｭｰﾙ!$R$32</f>
        <v>8</v>
      </c>
      <c r="AU20" s="69"/>
      <c r="AV20" s="69"/>
      <c r="AW20" s="69">
        <f>ﾀｲﾑｽｹｼﾞｭｰﾙ!$P$31</f>
        <v>5</v>
      </c>
      <c r="AX20" s="246" t="s">
        <v>174</v>
      </c>
      <c r="AY20" s="239"/>
      <c r="AZ20" s="238"/>
      <c r="BA20" s="238"/>
      <c r="BB20" s="89">
        <f>ﾀｲﾑｽｹｼﾞｭｰﾙ!$R$31</f>
        <v>7</v>
      </c>
      <c r="BC20" s="69"/>
      <c r="BD20" s="69"/>
      <c r="BE20" s="83">
        <f>ﾀｲﾑｽｹｼﾞｭｰﾙ!$P$33</f>
        <v>9</v>
      </c>
      <c r="BF20" s="229" t="s">
        <v>175</v>
      </c>
      <c r="BG20" s="238"/>
      <c r="BH20" s="239"/>
      <c r="BI20" s="245"/>
      <c r="BJ20" s="69">
        <f>ﾀｲﾑｽｹｼﾞｭｰﾙ!$R$33</f>
        <v>3</v>
      </c>
    </row>
    <row r="21" spans="1:62" x14ac:dyDescent="0.15">
      <c r="A21" s="83"/>
      <c r="B21" s="82"/>
      <c r="C21" s="60"/>
      <c r="D21" s="60"/>
      <c r="E21" s="72"/>
      <c r="F21" s="70"/>
      <c r="G21" s="70"/>
      <c r="H21" s="70"/>
      <c r="I21" s="83"/>
      <c r="J21" s="82"/>
      <c r="K21" s="60"/>
      <c r="L21" s="60"/>
      <c r="M21" s="72"/>
      <c r="N21" s="70"/>
      <c r="O21" s="70"/>
      <c r="P21" s="70"/>
      <c r="Q21" s="70"/>
      <c r="R21" s="71"/>
      <c r="S21" s="60"/>
      <c r="T21" s="60"/>
      <c r="U21" s="82"/>
      <c r="V21" s="89"/>
      <c r="W21" s="70"/>
      <c r="X21" s="70"/>
      <c r="Y21" s="70"/>
      <c r="Z21" s="71"/>
      <c r="AA21" s="60"/>
      <c r="AB21" s="60"/>
      <c r="AC21" s="82"/>
      <c r="AD21" s="89"/>
      <c r="AE21" s="70"/>
      <c r="AF21" s="70"/>
      <c r="AG21" s="83"/>
      <c r="AH21" s="82"/>
      <c r="AI21" s="60"/>
      <c r="AJ21" s="60"/>
      <c r="AK21" s="72"/>
      <c r="AL21" s="70"/>
      <c r="AM21" s="70"/>
      <c r="AN21" s="70"/>
      <c r="AO21" s="70"/>
      <c r="AP21" s="71"/>
      <c r="AQ21" s="60"/>
      <c r="AR21" s="60"/>
      <c r="AS21" s="82"/>
      <c r="AT21" s="89"/>
      <c r="AU21" s="70"/>
      <c r="AV21" s="70"/>
      <c r="AW21" s="70"/>
      <c r="AX21" s="71"/>
      <c r="AY21" s="60"/>
      <c r="AZ21" s="60"/>
      <c r="BA21" s="82"/>
      <c r="BB21" s="89"/>
      <c r="BC21" s="70"/>
      <c r="BD21" s="70"/>
      <c r="BE21" s="83"/>
      <c r="BF21" s="82"/>
      <c r="BG21" s="60"/>
      <c r="BH21" s="60"/>
      <c r="BI21" s="72"/>
      <c r="BJ21" s="70"/>
    </row>
    <row r="22" spans="1:62" x14ac:dyDescent="0.15">
      <c r="A22" s="84"/>
      <c r="B22" s="82"/>
      <c r="C22" s="69"/>
      <c r="D22" s="69"/>
      <c r="E22" s="72"/>
      <c r="F22" s="70"/>
      <c r="G22" s="70"/>
      <c r="H22" s="70"/>
      <c r="I22" s="84"/>
      <c r="J22" s="82"/>
      <c r="K22" s="69"/>
      <c r="L22" s="69"/>
      <c r="M22" s="72"/>
      <c r="N22" s="70"/>
      <c r="O22" s="70"/>
      <c r="P22" s="70"/>
      <c r="Q22" s="70"/>
      <c r="R22" s="71"/>
      <c r="S22" s="69"/>
      <c r="T22" s="69"/>
      <c r="U22" s="82"/>
      <c r="V22" s="90"/>
      <c r="W22" s="70"/>
      <c r="X22" s="70"/>
      <c r="Y22" s="70"/>
      <c r="Z22" s="71"/>
      <c r="AA22" s="69"/>
      <c r="AB22" s="69"/>
      <c r="AC22" s="82"/>
      <c r="AD22" s="90"/>
      <c r="AE22" s="70"/>
      <c r="AF22" s="70"/>
      <c r="AG22" s="84"/>
      <c r="AH22" s="82"/>
      <c r="AI22" s="69"/>
      <c r="AJ22" s="69"/>
      <c r="AK22" s="72"/>
      <c r="AL22" s="70"/>
      <c r="AM22" s="70"/>
      <c r="AN22" s="70"/>
      <c r="AO22" s="70"/>
      <c r="AP22" s="71"/>
      <c r="AQ22" s="69"/>
      <c r="AR22" s="69"/>
      <c r="AS22" s="82"/>
      <c r="AT22" s="90"/>
      <c r="AU22" s="70"/>
      <c r="AV22" s="70"/>
      <c r="AW22" s="70"/>
      <c r="AX22" s="71"/>
      <c r="AY22" s="69"/>
      <c r="AZ22" s="69"/>
      <c r="BA22" s="82"/>
      <c r="BB22" s="90"/>
      <c r="BC22" s="70"/>
      <c r="BD22" s="70"/>
      <c r="BE22" s="84"/>
      <c r="BF22" s="82"/>
      <c r="BG22" s="69"/>
      <c r="BH22" s="69"/>
      <c r="BI22" s="72"/>
      <c r="BJ22" s="70"/>
    </row>
    <row r="23" spans="1:62" x14ac:dyDescent="0.15">
      <c r="A23" s="230" t="s">
        <v>176</v>
      </c>
      <c r="B23" s="231"/>
      <c r="C23" s="70"/>
      <c r="D23" s="70"/>
      <c r="E23" s="230" t="s">
        <v>177</v>
      </c>
      <c r="F23" s="231"/>
      <c r="G23" s="70"/>
      <c r="H23" s="70"/>
      <c r="I23" s="230" t="s">
        <v>178</v>
      </c>
      <c r="J23" s="231"/>
      <c r="K23" s="70"/>
      <c r="L23" s="70"/>
      <c r="M23" s="230" t="s">
        <v>179</v>
      </c>
      <c r="N23" s="231"/>
      <c r="O23" s="70"/>
      <c r="P23" s="70"/>
      <c r="Q23" s="230" t="s">
        <v>180</v>
      </c>
      <c r="R23" s="231"/>
      <c r="S23" s="70"/>
      <c r="T23" s="70"/>
      <c r="U23" s="230" t="s">
        <v>181</v>
      </c>
      <c r="V23" s="231"/>
      <c r="W23" s="70"/>
      <c r="X23" s="70"/>
      <c r="Y23" s="230" t="s">
        <v>182</v>
      </c>
      <c r="Z23" s="231"/>
      <c r="AA23" s="70"/>
      <c r="AB23" s="70"/>
      <c r="AC23" s="230" t="s">
        <v>183</v>
      </c>
      <c r="AD23" s="231"/>
      <c r="AE23" s="70"/>
      <c r="AF23" s="70"/>
      <c r="AG23" s="230" t="s">
        <v>184</v>
      </c>
      <c r="AH23" s="231"/>
      <c r="AI23" s="70"/>
      <c r="AJ23" s="70"/>
      <c r="AK23" s="230" t="s">
        <v>185</v>
      </c>
      <c r="AL23" s="231"/>
      <c r="AM23" s="70"/>
      <c r="AN23" s="70"/>
      <c r="AO23" s="230" t="s">
        <v>186</v>
      </c>
      <c r="AP23" s="231"/>
      <c r="AQ23" s="70"/>
      <c r="AR23" s="70"/>
      <c r="AS23" s="230" t="s">
        <v>187</v>
      </c>
      <c r="AT23" s="231"/>
      <c r="AU23" s="70"/>
      <c r="AV23" s="70"/>
      <c r="AW23" s="230" t="s">
        <v>188</v>
      </c>
      <c r="AX23" s="231"/>
      <c r="AY23" s="70"/>
      <c r="AZ23" s="70"/>
      <c r="BA23" s="230" t="s">
        <v>189</v>
      </c>
      <c r="BB23" s="231"/>
      <c r="BC23" s="70"/>
      <c r="BD23" s="70"/>
      <c r="BE23" s="230" t="s">
        <v>190</v>
      </c>
      <c r="BF23" s="231"/>
      <c r="BG23" s="70"/>
      <c r="BH23" s="70"/>
      <c r="BI23" s="230" t="s">
        <v>191</v>
      </c>
      <c r="BJ23" s="231"/>
    </row>
    <row r="24" spans="1:62" s="74" customFormat="1" ht="90" customHeight="1" x14ac:dyDescent="0.15">
      <c r="A24" s="243" t="str">
        <f>ﾀｲﾑｽｹｼﾞｭｰﾙ!$E$33</f>
        <v>キングフューチャーズ</v>
      </c>
      <c r="B24" s="244"/>
      <c r="C24" s="73"/>
      <c r="D24" s="73"/>
      <c r="E24" s="243" t="str">
        <f>ﾀｲﾑｽｹｼﾞｭｰﾙ!$I$33</f>
        <v>ブルースターキング</v>
      </c>
      <c r="F24" s="244"/>
      <c r="G24" s="73"/>
      <c r="H24" s="73"/>
      <c r="I24" s="243" t="str">
        <f>ﾀｲﾑｽｹｼﾞｭｰﾙ!$E$31</f>
        <v>新鶴ファイターズ</v>
      </c>
      <c r="J24" s="244"/>
      <c r="K24" s="73"/>
      <c r="L24" s="73"/>
      <c r="M24" s="243" t="str">
        <f>ﾀｲﾑｽｹｼﾞｭｰﾙ!$I$31</f>
        <v>須賀川ブルーインパルス</v>
      </c>
      <c r="N24" s="244"/>
      <c r="O24" s="73"/>
      <c r="P24" s="73"/>
      <c r="Q24" s="243" t="str">
        <f>ﾀｲﾑｽｹｼﾞｭｰﾙ!$E$32</f>
        <v>城西レッドウイングス</v>
      </c>
      <c r="R24" s="244"/>
      <c r="S24" s="73"/>
      <c r="T24" s="73"/>
      <c r="U24" s="243" t="str">
        <f>ﾀｲﾑｽｹｼﾞｭｰﾙ!$I$32</f>
        <v>Ａｏｉトップガン</v>
      </c>
      <c r="V24" s="244"/>
      <c r="W24" s="73"/>
      <c r="X24" s="73"/>
      <c r="Y24" s="243" t="str">
        <f>ﾀｲﾑｽｹｼﾞｭｰﾙ!$E$34</f>
        <v>本宮ドッジボールスポーツ少年団</v>
      </c>
      <c r="Z24" s="244"/>
      <c r="AA24" s="73"/>
      <c r="AB24" s="73"/>
      <c r="AC24" s="243" t="str">
        <f>ﾀｲﾑｽｹｼﾞｭｰﾙ!$I$34</f>
        <v>鳥川ライジングファルコン</v>
      </c>
      <c r="AD24" s="244"/>
      <c r="AE24" s="73"/>
      <c r="AF24" s="73"/>
      <c r="AG24" s="243" t="str">
        <f>ﾀｲﾑｽｹｼﾞｭｰﾙ!$O$34</f>
        <v>Ｓ．Ｎ．Ｄ．Ｃ　ＧＡＣＫＹ’Ｓ</v>
      </c>
      <c r="AH24" s="244"/>
      <c r="AI24" s="73"/>
      <c r="AJ24" s="73"/>
      <c r="AK24" s="243" t="str">
        <f>ﾀｲﾑｽｹｼﾞｭｰﾙ!$S$34</f>
        <v>ＦＵＫＵＳＨＩＭＡ　Ｂｅ　Ｆｌｙ　Ⅱ</v>
      </c>
      <c r="AL24" s="244"/>
      <c r="AM24" s="73"/>
      <c r="AN24" s="73"/>
      <c r="AO24" s="243" t="str">
        <f>ﾀｲﾑｽｹｼﾞｭｰﾙ!$O$32</f>
        <v>門田パープルソウル</v>
      </c>
      <c r="AP24" s="244"/>
      <c r="AQ24" s="73"/>
      <c r="AR24" s="73"/>
      <c r="AS24" s="243" t="str">
        <f>ﾀｲﾑｽｹｼﾞｭｰﾙ!$S$32</f>
        <v>永盛ミュートス・キッズ</v>
      </c>
      <c r="AT24" s="244"/>
      <c r="AU24" s="73"/>
      <c r="AV24" s="73"/>
      <c r="AW24" s="243" t="str">
        <f>ﾀｲﾑｽｹｼﾞｭｰﾙ!$O$31</f>
        <v>いいのフェニックス</v>
      </c>
      <c r="AX24" s="244"/>
      <c r="AY24" s="73"/>
      <c r="AZ24" s="73"/>
      <c r="BA24" s="243" t="str">
        <f>ﾀｲﾑｽｹｼﾞｭｰﾙ!$S$31</f>
        <v>ビクトリーやまと</v>
      </c>
      <c r="BB24" s="244"/>
      <c r="BC24" s="73"/>
      <c r="BD24" s="73"/>
      <c r="BE24" s="243" t="str">
        <f>ﾀｲﾑｽｹｼﾞｭｰﾙ!$O$33</f>
        <v>ＦＵＫＵＳＨＩＭＡ　Ｂｅ　Ｆｌｙ　Ⅰ</v>
      </c>
      <c r="BF24" s="244"/>
      <c r="BG24" s="73"/>
      <c r="BH24" s="73"/>
      <c r="BI24" s="243" t="str">
        <f>ﾀｲﾑｽｹｼﾞｭｰﾙ!$S$33</f>
        <v>ドルフィンズ二葉</v>
      </c>
      <c r="BJ24" s="244"/>
    </row>
    <row r="25" spans="1:62" x14ac:dyDescent="0.15">
      <c r="A25" s="70"/>
      <c r="B25" s="70"/>
      <c r="C25" s="70"/>
      <c r="D25" s="71"/>
      <c r="E25" s="69"/>
      <c r="F25" s="69"/>
      <c r="G25" s="69"/>
      <c r="H25" s="69"/>
      <c r="I25" s="69"/>
      <c r="J25" s="69"/>
      <c r="K25" s="72"/>
      <c r="L25" s="70"/>
      <c r="M25" s="70"/>
      <c r="N25" s="70"/>
      <c r="O25" s="70"/>
      <c r="P25" s="70"/>
      <c r="Q25" s="70"/>
      <c r="R25" s="70"/>
      <c r="S25" s="70"/>
      <c r="T25" s="71"/>
      <c r="U25" s="69"/>
      <c r="V25" s="69"/>
      <c r="W25" s="69"/>
      <c r="X25" s="69"/>
      <c r="Y25" s="69"/>
      <c r="Z25" s="69"/>
      <c r="AA25" s="72"/>
      <c r="AB25" s="70"/>
      <c r="AC25" s="70"/>
      <c r="AD25" s="70"/>
      <c r="AE25" s="70"/>
      <c r="AF25" s="70"/>
      <c r="AG25" s="70"/>
      <c r="AH25" s="70"/>
      <c r="AI25" s="70"/>
      <c r="AJ25" s="71"/>
      <c r="AK25" s="69"/>
      <c r="AL25" s="69"/>
      <c r="AM25" s="69"/>
      <c r="AN25" s="69"/>
      <c r="AO25" s="69"/>
      <c r="AP25" s="69"/>
      <c r="AQ25" s="72"/>
      <c r="AR25" s="70"/>
      <c r="AS25" s="70"/>
      <c r="AT25" s="70"/>
      <c r="AU25" s="70"/>
      <c r="AV25" s="70"/>
      <c r="AW25" s="70"/>
      <c r="AX25" s="70"/>
      <c r="AY25" s="70"/>
      <c r="AZ25" s="71"/>
      <c r="BA25" s="69"/>
      <c r="BB25" s="69"/>
      <c r="BC25" s="69"/>
      <c r="BD25" s="69"/>
      <c r="BE25" s="69"/>
      <c r="BF25" s="69"/>
      <c r="BG25" s="72"/>
      <c r="BH25" s="70"/>
      <c r="BI25" s="70"/>
      <c r="BJ25" s="70"/>
    </row>
    <row r="26" spans="1:62" x14ac:dyDescent="0.15">
      <c r="A26" s="70"/>
      <c r="B26" s="70"/>
      <c r="C26" s="70"/>
      <c r="D26" s="71"/>
      <c r="E26" s="69"/>
      <c r="F26" s="69"/>
      <c r="G26" s="69"/>
      <c r="H26" s="69"/>
      <c r="I26" s="69"/>
      <c r="J26" s="69"/>
      <c r="K26" s="72"/>
      <c r="L26" s="70"/>
      <c r="M26" s="70"/>
      <c r="N26" s="70"/>
      <c r="O26" s="70"/>
      <c r="P26" s="70"/>
      <c r="Q26" s="70"/>
      <c r="R26" s="70"/>
      <c r="S26" s="70"/>
      <c r="T26" s="71"/>
      <c r="U26" s="69"/>
      <c r="V26" s="69"/>
      <c r="W26" s="69"/>
      <c r="X26" s="69"/>
      <c r="Y26" s="69"/>
      <c r="Z26" s="69"/>
      <c r="AA26" s="72"/>
      <c r="AB26" s="70"/>
      <c r="AC26" s="70"/>
      <c r="AD26" s="70"/>
      <c r="AE26" s="70"/>
      <c r="AF26" s="70"/>
      <c r="AG26" s="70"/>
      <c r="AH26" s="70"/>
      <c r="AI26" s="70"/>
      <c r="AJ26" s="71"/>
      <c r="AK26" s="69"/>
      <c r="AL26" s="69"/>
      <c r="AM26" s="69"/>
      <c r="AN26" s="69"/>
      <c r="AO26" s="69"/>
      <c r="AP26" s="69"/>
      <c r="AQ26" s="72"/>
      <c r="AR26" s="70"/>
      <c r="AS26" s="70"/>
      <c r="AT26" s="70"/>
      <c r="AU26" s="70"/>
      <c r="AV26" s="70"/>
      <c r="AW26" s="70"/>
      <c r="AX26" s="70"/>
      <c r="AY26" s="70"/>
      <c r="AZ26" s="71"/>
      <c r="BA26" s="69"/>
      <c r="BB26" s="69"/>
      <c r="BC26" s="69"/>
      <c r="BD26" s="69"/>
      <c r="BE26" s="69"/>
      <c r="BF26" s="69"/>
      <c r="BG26" s="72"/>
      <c r="BH26" s="70"/>
      <c r="BI26" s="70"/>
      <c r="BJ26" s="70"/>
    </row>
    <row r="27" spans="1:62" x14ac:dyDescent="0.15">
      <c r="B27" s="247">
        <f>ﾀｲﾑｽｹｼﾞｭｰﾙ!$F$43</f>
        <v>7</v>
      </c>
      <c r="C27" s="248"/>
      <c r="D27" s="67"/>
      <c r="E27" s="66"/>
      <c r="F27" s="249" t="s">
        <v>192</v>
      </c>
      <c r="G27" s="249"/>
      <c r="H27" s="249"/>
      <c r="I27" s="249"/>
      <c r="J27" s="66"/>
      <c r="K27" s="75"/>
      <c r="L27" s="250">
        <f>ﾀｲﾑｽｹｼﾞｭｰﾙ!$H$43</f>
        <v>8</v>
      </c>
      <c r="M27" s="247"/>
      <c r="R27" s="247">
        <f>ﾀｲﾑｽｹｼﾞｭｰﾙ!$F$44</f>
        <v>8</v>
      </c>
      <c r="S27" s="248"/>
      <c r="T27" s="67"/>
      <c r="U27" s="66"/>
      <c r="V27" s="249" t="s">
        <v>193</v>
      </c>
      <c r="W27" s="249"/>
      <c r="X27" s="249"/>
      <c r="Y27" s="249"/>
      <c r="Z27" s="66"/>
      <c r="AA27" s="75"/>
      <c r="AB27" s="250">
        <f>ﾀｲﾑｽｹｼﾞｭｰﾙ!$H$44</f>
        <v>4</v>
      </c>
      <c r="AC27" s="247"/>
      <c r="AH27" s="247">
        <f>ﾀｲﾑｽｹｼﾞｭｰﾙ!$P$44</f>
        <v>8</v>
      </c>
      <c r="AI27" s="248"/>
      <c r="AJ27" s="67"/>
      <c r="AK27" s="66"/>
      <c r="AL27" s="249" t="s">
        <v>194</v>
      </c>
      <c r="AM27" s="249"/>
      <c r="AN27" s="249"/>
      <c r="AO27" s="249"/>
      <c r="AP27" s="66"/>
      <c r="AQ27" s="75"/>
      <c r="AR27" s="250">
        <f>ﾀｲﾑｽｹｼﾞｭｰﾙ!$R$44</f>
        <v>5</v>
      </c>
      <c r="AS27" s="247"/>
      <c r="AX27" s="247">
        <f>ﾀｲﾑｽｹｼﾞｭｰﾙ!$P$43</f>
        <v>4</v>
      </c>
      <c r="AY27" s="248"/>
      <c r="AZ27" s="67"/>
      <c r="BA27" s="66"/>
      <c r="BB27" s="249" t="s">
        <v>195</v>
      </c>
      <c r="BC27" s="249"/>
      <c r="BD27" s="249"/>
      <c r="BE27" s="249"/>
      <c r="BF27" s="66"/>
      <c r="BG27" s="75"/>
      <c r="BH27" s="250">
        <f>ﾀｲﾑｽｹｼﾞｭｰﾙ!$R$43</f>
        <v>5</v>
      </c>
      <c r="BI27" s="247"/>
    </row>
    <row r="33" spans="1:62" ht="24" x14ac:dyDescent="0.15">
      <c r="A33" s="233" t="s">
        <v>196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</row>
    <row r="34" spans="1:62" ht="24" customHeight="1" x14ac:dyDescent="0.15"/>
    <row r="35" spans="1:62" ht="24" customHeight="1" x14ac:dyDescent="0.15">
      <c r="AA35" s="235" t="s">
        <v>159</v>
      </c>
      <c r="AB35" s="236"/>
      <c r="AC35" s="236"/>
      <c r="AD35" s="236"/>
      <c r="AE35" s="236"/>
      <c r="AF35" s="236"/>
      <c r="AG35" s="236"/>
      <c r="AH35" s="236"/>
      <c r="AI35" s="236"/>
      <c r="AJ35" s="237"/>
    </row>
    <row r="36" spans="1:62" ht="14.25" thickBot="1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93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</row>
    <row r="37" spans="1:62" ht="14.25" thickTop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63"/>
      <c r="N37" s="229" t="str">
        <f>ﾀｲﾑｽｹｼﾞｭｰﾙ!$P$48</f>
        <v>6⑤</v>
      </c>
      <c r="O37" s="238"/>
      <c r="P37" s="91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242" t="s">
        <v>197</v>
      </c>
      <c r="AE37" s="239"/>
      <c r="AF37" s="238"/>
      <c r="AG37" s="238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240" t="str">
        <f>ﾀｲﾑｽｹｼﾞｭｰﾙ!$R$48</f>
        <v>6⑦</v>
      </c>
      <c r="AW37" s="238"/>
      <c r="AX37" s="62"/>
      <c r="AY37" s="63"/>
      <c r="AZ37" s="63"/>
      <c r="BA37" s="62"/>
      <c r="BB37" s="62"/>
      <c r="BC37" s="62"/>
      <c r="BD37" s="62"/>
      <c r="BE37" s="62"/>
      <c r="BF37" s="62"/>
      <c r="BG37" s="62"/>
      <c r="BH37" s="62"/>
      <c r="BI37" s="62"/>
      <c r="BJ37" s="62"/>
    </row>
    <row r="38" spans="1:62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63"/>
      <c r="N38" s="62"/>
      <c r="O38" s="63"/>
      <c r="P38" s="9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0"/>
      <c r="AB38" s="60"/>
      <c r="AC38" s="60"/>
      <c r="AD38" s="60"/>
      <c r="AE38" s="62"/>
      <c r="AF38" s="60"/>
      <c r="AG38" s="60"/>
      <c r="AH38" s="60"/>
      <c r="AI38" s="60"/>
      <c r="AJ38" s="60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92"/>
      <c r="AW38" s="63"/>
      <c r="AX38" s="62"/>
      <c r="AY38" s="63"/>
      <c r="AZ38" s="63"/>
      <c r="BA38" s="62"/>
      <c r="BB38" s="62"/>
      <c r="BC38" s="62"/>
      <c r="BD38" s="62"/>
      <c r="BE38" s="62"/>
      <c r="BF38" s="62"/>
      <c r="BG38" s="62"/>
      <c r="BH38" s="62"/>
      <c r="BI38" s="62"/>
      <c r="BJ38" s="62"/>
    </row>
    <row r="39" spans="1:62" ht="14.25" thickBo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2"/>
      <c r="O39" s="63"/>
      <c r="P39" s="93"/>
      <c r="Q39" s="86"/>
      <c r="R39" s="86"/>
      <c r="S39" s="86"/>
      <c r="T39" s="86"/>
      <c r="U39" s="86"/>
      <c r="V39" s="86"/>
      <c r="W39" s="86"/>
      <c r="X39" s="62"/>
      <c r="Y39" s="60"/>
      <c r="Z39" s="60"/>
      <c r="AA39" s="60"/>
      <c r="AB39" s="60"/>
      <c r="AC39" s="60"/>
      <c r="AD39" s="60"/>
      <c r="AE39" s="62"/>
      <c r="AF39" s="63"/>
      <c r="AG39" s="60"/>
      <c r="AH39" s="60"/>
      <c r="AI39" s="60"/>
      <c r="AJ39" s="60"/>
      <c r="AK39" s="60"/>
      <c r="AL39" s="60"/>
      <c r="AM39" s="62"/>
      <c r="AN39" s="62"/>
      <c r="AO39" s="62"/>
      <c r="AP39" s="62"/>
      <c r="AQ39" s="62"/>
      <c r="AR39" s="62"/>
      <c r="AS39" s="62"/>
      <c r="AT39" s="62"/>
      <c r="AU39" s="62"/>
      <c r="AV39" s="93"/>
      <c r="AW39" s="94"/>
      <c r="AX39" s="86"/>
      <c r="AY39" s="94"/>
      <c r="AZ39" s="94"/>
      <c r="BA39" s="86"/>
      <c r="BB39" s="86"/>
      <c r="BC39" s="86"/>
      <c r="BD39" s="62"/>
      <c r="BE39" s="62"/>
      <c r="BF39" s="62"/>
      <c r="BG39" s="62"/>
      <c r="BH39" s="62"/>
      <c r="BI39" s="62"/>
      <c r="BJ39" s="62"/>
    </row>
    <row r="40" spans="1:62" ht="14.25" thickTop="1" x14ac:dyDescent="0.15">
      <c r="A40" s="62"/>
      <c r="B40" s="62"/>
      <c r="C40" s="62"/>
      <c r="D40" s="62"/>
      <c r="E40" s="62"/>
      <c r="F40" s="229">
        <f>ﾀｲﾑｽｹｼﾞｭｰﾙ!$F$46</f>
        <v>3</v>
      </c>
      <c r="G40" s="238"/>
      <c r="H40" s="91"/>
      <c r="I40" s="64"/>
      <c r="J40" s="64"/>
      <c r="K40" s="64"/>
      <c r="L40" s="64"/>
      <c r="M40" s="64"/>
      <c r="N40" s="242" t="s">
        <v>198</v>
      </c>
      <c r="O40" s="239"/>
      <c r="P40" s="238"/>
      <c r="Q40" s="238"/>
      <c r="R40" s="62"/>
      <c r="S40" s="62"/>
      <c r="T40" s="62"/>
      <c r="U40" s="62"/>
      <c r="V40" s="62"/>
      <c r="W40" s="62"/>
      <c r="X40" s="240">
        <f>ﾀｲﾑｽｹｼﾞｭｰﾙ!$H$46</f>
        <v>7</v>
      </c>
      <c r="Y40" s="238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229">
        <f>ﾀｲﾑｽｹｼﾞｭｰﾙ!$P$46</f>
        <v>5</v>
      </c>
      <c r="AM40" s="238"/>
      <c r="AN40" s="91"/>
      <c r="AO40" s="64"/>
      <c r="AP40" s="64"/>
      <c r="AQ40" s="64"/>
      <c r="AR40" s="64"/>
      <c r="AS40" s="64"/>
      <c r="AT40" s="242" t="s">
        <v>199</v>
      </c>
      <c r="AU40" s="239"/>
      <c r="AV40" s="238"/>
      <c r="AW40" s="238"/>
      <c r="AX40" s="62"/>
      <c r="AY40" s="62"/>
      <c r="AZ40" s="62"/>
      <c r="BA40" s="62"/>
      <c r="BB40" s="62"/>
      <c r="BC40" s="62"/>
      <c r="BD40" s="240">
        <f>ﾀｲﾑｽｹｼﾞｭｰﾙ!$R$46</f>
        <v>7</v>
      </c>
      <c r="BE40" s="238"/>
      <c r="BF40" s="62"/>
      <c r="BG40" s="62"/>
      <c r="BH40" s="62"/>
      <c r="BI40" s="62"/>
      <c r="BJ40" s="62"/>
    </row>
    <row r="41" spans="1:62" x14ac:dyDescent="0.15">
      <c r="A41" s="62"/>
      <c r="B41" s="62"/>
      <c r="C41" s="62"/>
      <c r="D41" s="62"/>
      <c r="E41" s="62"/>
      <c r="F41" s="62"/>
      <c r="G41" s="62"/>
      <c r="H41" s="9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92"/>
      <c r="Y41" s="62"/>
      <c r="Z41" s="62"/>
      <c r="AA41" s="62"/>
      <c r="AB41" s="62"/>
      <c r="AC41" s="62"/>
      <c r="AD41" s="62"/>
      <c r="AE41" s="60"/>
      <c r="AF41" s="62"/>
      <c r="AG41" s="62"/>
      <c r="AH41" s="62"/>
      <c r="AI41" s="62"/>
      <c r="AJ41" s="62"/>
      <c r="AK41" s="62"/>
      <c r="AL41" s="62"/>
      <c r="AM41" s="62"/>
      <c r="AN41" s="9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92"/>
      <c r="BE41" s="62"/>
      <c r="BF41" s="62"/>
      <c r="BG41" s="62"/>
      <c r="BH41" s="62"/>
      <c r="BI41" s="62"/>
      <c r="BJ41" s="62"/>
    </row>
    <row r="42" spans="1:62" ht="14.25" thickBot="1" x14ac:dyDescent="0.2">
      <c r="A42" s="62"/>
      <c r="B42" s="62"/>
      <c r="C42" s="62"/>
      <c r="D42" s="62"/>
      <c r="E42" s="62"/>
      <c r="F42" s="62"/>
      <c r="G42" s="62"/>
      <c r="H42" s="93"/>
      <c r="I42" s="86"/>
      <c r="J42" s="86"/>
      <c r="K42" s="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93"/>
      <c r="Y42" s="86"/>
      <c r="Z42" s="86"/>
      <c r="AA42" s="86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93"/>
      <c r="AO42" s="86"/>
      <c r="AP42" s="86"/>
      <c r="AQ42" s="86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93"/>
      <c r="BE42" s="86"/>
      <c r="BF42" s="86"/>
      <c r="BG42" s="86"/>
      <c r="BH42" s="62"/>
      <c r="BI42" s="62"/>
      <c r="BJ42" s="62"/>
    </row>
    <row r="43" spans="1:62" ht="14.25" thickTop="1" x14ac:dyDescent="0.15">
      <c r="A43" s="62"/>
      <c r="B43" s="229">
        <f>ﾀｲﾑｽｹｼﾞｭｰﾙ!$F$41</f>
        <v>2</v>
      </c>
      <c r="C43" s="241"/>
      <c r="D43" s="64"/>
      <c r="E43" s="64"/>
      <c r="F43" s="242" t="s">
        <v>200</v>
      </c>
      <c r="G43" s="239"/>
      <c r="H43" s="238"/>
      <c r="I43" s="238"/>
      <c r="J43" s="62"/>
      <c r="K43" s="62"/>
      <c r="L43" s="240">
        <f>ﾀｲﾑｽｹｼﾞｭｰﾙ!$H$41</f>
        <v>10</v>
      </c>
      <c r="M43" s="238"/>
      <c r="N43" s="62"/>
      <c r="O43" s="62"/>
      <c r="P43" s="62"/>
      <c r="Q43" s="62"/>
      <c r="R43" s="229">
        <f>ﾀｲﾑｽｹｼﾞｭｰﾙ!$F$42</f>
        <v>4</v>
      </c>
      <c r="S43" s="238"/>
      <c r="T43" s="91"/>
      <c r="U43" s="64"/>
      <c r="V43" s="242" t="s">
        <v>201</v>
      </c>
      <c r="W43" s="239"/>
      <c r="X43" s="238"/>
      <c r="Y43" s="238"/>
      <c r="Z43" s="62"/>
      <c r="AA43" s="62"/>
      <c r="AB43" s="240">
        <f>ﾀｲﾑｽｹｼﾞｭｰﾙ!$H$42</f>
        <v>5</v>
      </c>
      <c r="AC43" s="238"/>
      <c r="AD43" s="62"/>
      <c r="AE43" s="62"/>
      <c r="AF43" s="63"/>
      <c r="AG43" s="62"/>
      <c r="AH43" s="229">
        <f>ﾀｲﾑｽｹｼﾞｭｰﾙ!$P$42</f>
        <v>4</v>
      </c>
      <c r="AI43" s="238"/>
      <c r="AJ43" s="91"/>
      <c r="AK43" s="64"/>
      <c r="AL43" s="242" t="s">
        <v>202</v>
      </c>
      <c r="AM43" s="239"/>
      <c r="AN43" s="238"/>
      <c r="AO43" s="238"/>
      <c r="AP43" s="62"/>
      <c r="AQ43" s="62"/>
      <c r="AR43" s="240">
        <f>ﾀｲﾑｽｹｼﾞｭｰﾙ!$R$42</f>
        <v>6</v>
      </c>
      <c r="AS43" s="238"/>
      <c r="AT43" s="62"/>
      <c r="AU43" s="62"/>
      <c r="AV43" s="62"/>
      <c r="AW43" s="62"/>
      <c r="AX43" s="229">
        <f>ﾀｲﾑｽｹｼﾞｭｰﾙ!$P$41</f>
        <v>4</v>
      </c>
      <c r="AY43" s="241"/>
      <c r="AZ43" s="64"/>
      <c r="BA43" s="64"/>
      <c r="BB43" s="242" t="s">
        <v>203</v>
      </c>
      <c r="BC43" s="239"/>
      <c r="BD43" s="238"/>
      <c r="BE43" s="238"/>
      <c r="BF43" s="62"/>
      <c r="BG43" s="62"/>
      <c r="BH43" s="240">
        <f>ﾀｲﾑｽｹｼﾞｭｰﾙ!$R$41</f>
        <v>6</v>
      </c>
      <c r="BI43" s="238"/>
      <c r="BJ43" s="62"/>
    </row>
    <row r="44" spans="1:62" x14ac:dyDescent="0.15">
      <c r="A44" s="62"/>
      <c r="B44" s="62"/>
      <c r="C44" s="85"/>
      <c r="D44" s="62"/>
      <c r="E44" s="62"/>
      <c r="F44" s="62"/>
      <c r="G44" s="62"/>
      <c r="H44" s="62"/>
      <c r="I44" s="62"/>
      <c r="J44" s="62"/>
      <c r="K44" s="62"/>
      <c r="L44" s="92"/>
      <c r="M44" s="62"/>
      <c r="N44" s="62"/>
      <c r="O44" s="62"/>
      <c r="P44" s="62"/>
      <c r="Q44" s="62"/>
      <c r="R44" s="62"/>
      <c r="S44" s="62"/>
      <c r="T44" s="92"/>
      <c r="U44" s="62"/>
      <c r="V44" s="62"/>
      <c r="W44" s="62"/>
      <c r="X44" s="62"/>
      <c r="Y44" s="62"/>
      <c r="Z44" s="62"/>
      <c r="AA44" s="62"/>
      <c r="AB44" s="92"/>
      <c r="AC44" s="62"/>
      <c r="AD44" s="62"/>
      <c r="AE44" s="62"/>
      <c r="AF44" s="62"/>
      <c r="AG44" s="62"/>
      <c r="AH44" s="62"/>
      <c r="AI44" s="62"/>
      <c r="AJ44" s="92"/>
      <c r="AK44" s="62"/>
      <c r="AL44" s="62"/>
      <c r="AM44" s="62"/>
      <c r="AN44" s="62"/>
      <c r="AO44" s="62"/>
      <c r="AP44" s="62"/>
      <c r="AQ44" s="62"/>
      <c r="AR44" s="92"/>
      <c r="AS44" s="62"/>
      <c r="AT44" s="62"/>
      <c r="AU44" s="62"/>
      <c r="AV44" s="62"/>
      <c r="AW44" s="62"/>
      <c r="AX44" s="62"/>
      <c r="AY44" s="85"/>
      <c r="AZ44" s="62"/>
      <c r="BA44" s="62"/>
      <c r="BB44" s="62"/>
      <c r="BC44" s="62"/>
      <c r="BD44" s="62"/>
      <c r="BE44" s="62"/>
      <c r="BF44" s="62"/>
      <c r="BG44" s="62"/>
      <c r="BH44" s="92"/>
      <c r="BI44" s="62"/>
      <c r="BJ44" s="62"/>
    </row>
    <row r="45" spans="1:62" ht="14.25" thickBot="1" x14ac:dyDescent="0.2">
      <c r="A45" s="63"/>
      <c r="B45" s="86"/>
      <c r="C45" s="87"/>
      <c r="D45" s="62"/>
      <c r="E45" s="63"/>
      <c r="F45" s="62"/>
      <c r="G45" s="62"/>
      <c r="H45" s="62"/>
      <c r="I45" s="62"/>
      <c r="J45" s="62"/>
      <c r="K45" s="62"/>
      <c r="L45" s="93"/>
      <c r="M45" s="86"/>
      <c r="N45" s="62"/>
      <c r="O45" s="62"/>
      <c r="P45" s="62"/>
      <c r="Q45" s="62"/>
      <c r="R45" s="62"/>
      <c r="S45" s="62"/>
      <c r="T45" s="93"/>
      <c r="U45" s="94"/>
      <c r="V45" s="62"/>
      <c r="W45" s="62"/>
      <c r="X45" s="62"/>
      <c r="Y45" s="62"/>
      <c r="Z45" s="62"/>
      <c r="AA45" s="62"/>
      <c r="AB45" s="93"/>
      <c r="AC45" s="86"/>
      <c r="AD45" s="62"/>
      <c r="AE45" s="62"/>
      <c r="AF45" s="63"/>
      <c r="AG45" s="63"/>
      <c r="AH45" s="62"/>
      <c r="AI45" s="62"/>
      <c r="AJ45" s="93"/>
      <c r="AK45" s="94"/>
      <c r="AL45" s="62"/>
      <c r="AM45" s="62"/>
      <c r="AN45" s="62"/>
      <c r="AO45" s="62"/>
      <c r="AP45" s="62"/>
      <c r="AQ45" s="62"/>
      <c r="AR45" s="93"/>
      <c r="AS45" s="86"/>
      <c r="AT45" s="62"/>
      <c r="AU45" s="62"/>
      <c r="AV45" s="62"/>
      <c r="AW45" s="62"/>
      <c r="AX45" s="86"/>
      <c r="AY45" s="87"/>
      <c r="AZ45" s="62"/>
      <c r="BA45" s="63"/>
      <c r="BB45" s="62"/>
      <c r="BC45" s="62"/>
      <c r="BD45" s="62"/>
      <c r="BE45" s="62"/>
      <c r="BF45" s="62"/>
      <c r="BG45" s="62"/>
      <c r="BH45" s="93"/>
      <c r="BI45" s="86"/>
      <c r="BJ45" s="62"/>
    </row>
    <row r="46" spans="1:62" ht="14.25" thickTop="1" x14ac:dyDescent="0.15">
      <c r="A46" s="83">
        <f>ﾀｲﾑｽｹｼﾞｭｰﾙ!$F$37</f>
        <v>8</v>
      </c>
      <c r="B46" s="229" t="s">
        <v>204</v>
      </c>
      <c r="C46" s="238"/>
      <c r="D46" s="239"/>
      <c r="E46" s="245"/>
      <c r="F46" s="69">
        <f>ﾀｲﾑｽｹｼﾞｭｰﾙ!$H$37</f>
        <v>0</v>
      </c>
      <c r="G46" s="69"/>
      <c r="H46" s="69"/>
      <c r="I46" s="69">
        <f>ﾀｲﾑｽｹｼﾞｭｰﾙ!$F$35</f>
        <v>3</v>
      </c>
      <c r="J46" s="246" t="s">
        <v>205</v>
      </c>
      <c r="K46" s="239"/>
      <c r="L46" s="238"/>
      <c r="M46" s="238"/>
      <c r="N46" s="89">
        <f>ﾀｲﾑｽｹｼﾞｭｰﾙ!$H$35</f>
        <v>4</v>
      </c>
      <c r="O46" s="69"/>
      <c r="P46" s="69"/>
      <c r="Q46" s="69">
        <f>ﾀｲﾑｽｹｼﾞｭｰﾙ!$F$36</f>
        <v>3</v>
      </c>
      <c r="R46" s="246" t="s">
        <v>206</v>
      </c>
      <c r="S46" s="239"/>
      <c r="T46" s="238"/>
      <c r="U46" s="238"/>
      <c r="V46" s="89">
        <f>ﾀｲﾑｽｹｼﾞｭｰﾙ!$H$36</f>
        <v>4</v>
      </c>
      <c r="W46" s="69"/>
      <c r="X46" s="69"/>
      <c r="Y46" s="69">
        <f>ﾀｲﾑｽｹｼﾞｭｰﾙ!$F$38</f>
        <v>0</v>
      </c>
      <c r="Z46" s="246" t="s">
        <v>207</v>
      </c>
      <c r="AA46" s="239"/>
      <c r="AB46" s="238"/>
      <c r="AC46" s="238"/>
      <c r="AD46" s="89">
        <f>ﾀｲﾑｽｹｼﾞｭｰﾙ!$H$38</f>
        <v>7</v>
      </c>
      <c r="AE46" s="69"/>
      <c r="AF46" s="69"/>
      <c r="AG46" s="69">
        <f>ﾀｲﾑｽｹｼﾞｭｰﾙ!$P$38</f>
        <v>4</v>
      </c>
      <c r="AH46" s="246" t="s">
        <v>208</v>
      </c>
      <c r="AI46" s="239"/>
      <c r="AJ46" s="238"/>
      <c r="AK46" s="238"/>
      <c r="AL46" s="89">
        <f>ﾀｲﾑｽｹｼﾞｭｰﾙ!$R$38</f>
        <v>5</v>
      </c>
      <c r="AM46" s="69"/>
      <c r="AN46" s="69"/>
      <c r="AO46" s="69">
        <f>ﾀｲﾑｽｹｼﾞｭｰﾙ!$P$36</f>
        <v>3</v>
      </c>
      <c r="AP46" s="246" t="s">
        <v>209</v>
      </c>
      <c r="AQ46" s="239"/>
      <c r="AR46" s="238"/>
      <c r="AS46" s="238"/>
      <c r="AT46" s="89">
        <f>ﾀｲﾑｽｹｼﾞｭｰﾙ!$R$36</f>
        <v>6</v>
      </c>
      <c r="AU46" s="82"/>
      <c r="AV46" s="82"/>
      <c r="AW46" s="83">
        <f>ﾀｲﾑｽｹｼﾞｭｰﾙ!$P$35</f>
        <v>6</v>
      </c>
      <c r="AX46" s="229" t="s">
        <v>210</v>
      </c>
      <c r="AY46" s="238"/>
      <c r="AZ46" s="239"/>
      <c r="BA46" s="245"/>
      <c r="BB46" s="69">
        <f>ﾀｲﾑｽｹｼﾞｭｰﾙ!$R$35</f>
        <v>0</v>
      </c>
      <c r="BC46" s="69"/>
      <c r="BD46" s="69"/>
      <c r="BE46" s="69">
        <f>ﾀｲﾑｽｹｼﾞｭｰﾙ!$P$37</f>
        <v>5</v>
      </c>
      <c r="BF46" s="246" t="s">
        <v>211</v>
      </c>
      <c r="BG46" s="239"/>
      <c r="BH46" s="238"/>
      <c r="BI46" s="238"/>
      <c r="BJ46" s="89">
        <f>ﾀｲﾑｽｹｼﾞｭｰﾙ!$R$37</f>
        <v>6</v>
      </c>
    </row>
    <row r="47" spans="1:62" x14ac:dyDescent="0.15">
      <c r="A47" s="83"/>
      <c r="B47" s="82"/>
      <c r="C47" s="60"/>
      <c r="D47" s="60"/>
      <c r="E47" s="72"/>
      <c r="F47" s="70"/>
      <c r="G47" s="70"/>
      <c r="H47" s="70"/>
      <c r="I47" s="70"/>
      <c r="J47" s="71"/>
      <c r="K47" s="60"/>
      <c r="L47" s="60"/>
      <c r="M47" s="82"/>
      <c r="N47" s="89"/>
      <c r="O47" s="70"/>
      <c r="P47" s="70"/>
      <c r="Q47" s="70"/>
      <c r="R47" s="71"/>
      <c r="S47" s="60"/>
      <c r="T47" s="60"/>
      <c r="U47" s="82"/>
      <c r="V47" s="89"/>
      <c r="W47" s="70"/>
      <c r="X47" s="70"/>
      <c r="Y47" s="70"/>
      <c r="Z47" s="71"/>
      <c r="AA47" s="60"/>
      <c r="AB47" s="60"/>
      <c r="AC47" s="82"/>
      <c r="AD47" s="89"/>
      <c r="AE47" s="70"/>
      <c r="AF47" s="70"/>
      <c r="AG47" s="70"/>
      <c r="AH47" s="71"/>
      <c r="AI47" s="60"/>
      <c r="AJ47" s="60"/>
      <c r="AK47" s="82"/>
      <c r="AL47" s="89"/>
      <c r="AM47" s="70"/>
      <c r="AN47" s="70"/>
      <c r="AO47" s="70"/>
      <c r="AP47" s="71"/>
      <c r="AQ47" s="60"/>
      <c r="AR47" s="60"/>
      <c r="AS47" s="82"/>
      <c r="AT47" s="89"/>
      <c r="AU47" s="82"/>
      <c r="AV47" s="82"/>
      <c r="AW47" s="83"/>
      <c r="AX47" s="82"/>
      <c r="AY47" s="60"/>
      <c r="AZ47" s="60"/>
      <c r="BA47" s="72"/>
      <c r="BB47" s="70"/>
      <c r="BC47" s="70"/>
      <c r="BD47" s="70"/>
      <c r="BE47" s="70"/>
      <c r="BF47" s="71"/>
      <c r="BG47" s="60"/>
      <c r="BH47" s="60"/>
      <c r="BI47" s="82"/>
      <c r="BJ47" s="89"/>
    </row>
    <row r="48" spans="1:62" x14ac:dyDescent="0.15">
      <c r="A48" s="84"/>
      <c r="B48" s="82"/>
      <c r="C48" s="69"/>
      <c r="D48" s="69"/>
      <c r="E48" s="72"/>
      <c r="F48" s="70"/>
      <c r="G48" s="70"/>
      <c r="H48" s="70"/>
      <c r="I48" s="70"/>
      <c r="J48" s="71"/>
      <c r="K48" s="69"/>
      <c r="L48" s="69"/>
      <c r="M48" s="82"/>
      <c r="N48" s="90"/>
      <c r="O48" s="70"/>
      <c r="P48" s="70"/>
      <c r="Q48" s="70"/>
      <c r="R48" s="71"/>
      <c r="S48" s="69"/>
      <c r="T48" s="69"/>
      <c r="U48" s="82"/>
      <c r="V48" s="90"/>
      <c r="W48" s="70"/>
      <c r="X48" s="70"/>
      <c r="Y48" s="70"/>
      <c r="Z48" s="71"/>
      <c r="AA48" s="69"/>
      <c r="AB48" s="69"/>
      <c r="AC48" s="82"/>
      <c r="AD48" s="90"/>
      <c r="AE48" s="70"/>
      <c r="AF48" s="70"/>
      <c r="AG48" s="70"/>
      <c r="AH48" s="71"/>
      <c r="AI48" s="69"/>
      <c r="AJ48" s="69"/>
      <c r="AK48" s="82"/>
      <c r="AL48" s="90"/>
      <c r="AM48" s="70"/>
      <c r="AN48" s="70"/>
      <c r="AO48" s="70"/>
      <c r="AP48" s="71"/>
      <c r="AQ48" s="69"/>
      <c r="AR48" s="69"/>
      <c r="AS48" s="82"/>
      <c r="AT48" s="89"/>
      <c r="AU48" s="82"/>
      <c r="AV48" s="82"/>
      <c r="AW48" s="83"/>
      <c r="AX48" s="82"/>
      <c r="AY48" s="69"/>
      <c r="AZ48" s="69"/>
      <c r="BA48" s="72"/>
      <c r="BB48" s="70"/>
      <c r="BC48" s="70"/>
      <c r="BD48" s="70"/>
      <c r="BE48" s="70"/>
      <c r="BF48" s="71"/>
      <c r="BG48" s="69"/>
      <c r="BH48" s="69"/>
      <c r="BI48" s="82"/>
      <c r="BJ48" s="90"/>
    </row>
    <row r="49" spans="1:62" x14ac:dyDescent="0.15">
      <c r="A49" s="230" t="s">
        <v>212</v>
      </c>
      <c r="B49" s="231"/>
      <c r="C49" s="70"/>
      <c r="D49" s="70"/>
      <c r="E49" s="230" t="s">
        <v>220</v>
      </c>
      <c r="F49" s="231"/>
      <c r="G49" s="70"/>
      <c r="H49" s="70"/>
      <c r="I49" s="230" t="s">
        <v>216</v>
      </c>
      <c r="J49" s="231"/>
      <c r="K49" s="70"/>
      <c r="L49" s="70"/>
      <c r="M49" s="230" t="s">
        <v>224</v>
      </c>
      <c r="N49" s="231"/>
      <c r="O49" s="70"/>
      <c r="P49" s="70"/>
      <c r="Q49" s="230" t="s">
        <v>221</v>
      </c>
      <c r="R49" s="231"/>
      <c r="S49" s="70"/>
      <c r="T49" s="70"/>
      <c r="U49" s="230" t="s">
        <v>213</v>
      </c>
      <c r="V49" s="231"/>
      <c r="W49" s="70"/>
      <c r="X49" s="70"/>
      <c r="Y49" s="230" t="s">
        <v>225</v>
      </c>
      <c r="Z49" s="231"/>
      <c r="AA49" s="70"/>
      <c r="AB49" s="70"/>
      <c r="AC49" s="230" t="s">
        <v>217</v>
      </c>
      <c r="AD49" s="231"/>
      <c r="AE49" s="70"/>
      <c r="AF49" s="70"/>
      <c r="AG49" s="230" t="s">
        <v>222</v>
      </c>
      <c r="AH49" s="231"/>
      <c r="AI49" s="70"/>
      <c r="AJ49" s="70"/>
      <c r="AK49" s="230" t="s">
        <v>214</v>
      </c>
      <c r="AL49" s="231"/>
      <c r="AM49" s="70"/>
      <c r="AN49" s="70"/>
      <c r="AO49" s="230" t="s">
        <v>226</v>
      </c>
      <c r="AP49" s="231"/>
      <c r="AQ49" s="70"/>
      <c r="AR49" s="70"/>
      <c r="AS49" s="230" t="s">
        <v>218</v>
      </c>
      <c r="AT49" s="231"/>
      <c r="AU49" s="70"/>
      <c r="AV49" s="70"/>
      <c r="AW49" s="230" t="s">
        <v>215</v>
      </c>
      <c r="AX49" s="231"/>
      <c r="AY49" s="70"/>
      <c r="AZ49" s="70"/>
      <c r="BA49" s="230" t="s">
        <v>223</v>
      </c>
      <c r="BB49" s="231"/>
      <c r="BC49" s="70"/>
      <c r="BD49" s="70"/>
      <c r="BE49" s="230" t="s">
        <v>219</v>
      </c>
      <c r="BF49" s="231"/>
      <c r="BG49" s="70"/>
      <c r="BH49" s="70"/>
      <c r="BI49" s="230" t="s">
        <v>227</v>
      </c>
      <c r="BJ49" s="231"/>
    </row>
    <row r="50" spans="1:62" ht="90" customHeight="1" x14ac:dyDescent="0.15">
      <c r="A50" s="243" t="str">
        <f>ﾀｲﾑｽｹｼﾞｭｰﾙ!$E$37</f>
        <v>やまとファイターズ</v>
      </c>
      <c r="B50" s="244"/>
      <c r="C50" s="73"/>
      <c r="D50" s="73"/>
      <c r="E50" s="243" t="str">
        <f>ﾀｲﾑｽｹｼﾞｭｰﾙ!$I$37</f>
        <v>須賀川ミニラキッズ１</v>
      </c>
      <c r="F50" s="244"/>
      <c r="G50" s="73"/>
      <c r="H50" s="73"/>
      <c r="I50" s="243" t="str">
        <f>ﾀｲﾑｽｹｼﾞｭｰﾙ!$E$35</f>
        <v>キングフューチャーズＪｒ</v>
      </c>
      <c r="J50" s="244"/>
      <c r="K50" s="73"/>
      <c r="L50" s="73"/>
      <c r="M50" s="243" t="str">
        <f>ﾀｲﾑｽｹｼﾞｭｰﾙ!$I$35</f>
        <v>ブルースターキングＪｒ</v>
      </c>
      <c r="N50" s="244"/>
      <c r="O50" s="73"/>
      <c r="P50" s="73"/>
      <c r="Q50" s="243" t="str">
        <f>ﾀｲﾑｽｹｼﾞｭｰﾙ!$E$36</f>
        <v>須賀川ブルーインパルスＪｒ</v>
      </c>
      <c r="R50" s="244"/>
      <c r="S50" s="73"/>
      <c r="T50" s="73"/>
      <c r="U50" s="243" t="str">
        <f>ﾀｲﾑｽｹｼﾞｭｰﾙ!$I$36</f>
        <v>いいのチビックス</v>
      </c>
      <c r="V50" s="244"/>
      <c r="W50" s="73"/>
      <c r="X50" s="73"/>
      <c r="Y50" s="243" t="str">
        <f>ﾀｲﾑｽｹｼﾞｭｰﾙ!$E$38</f>
        <v>須賀川ミニラキッズＡ</v>
      </c>
      <c r="Z50" s="244"/>
      <c r="AA50" s="73"/>
      <c r="AB50" s="73"/>
      <c r="AC50" s="243" t="str">
        <f>ﾀｲﾑｽｹｼﾞｭｰﾙ!$I$38</f>
        <v>鳥川トレルンジャー</v>
      </c>
      <c r="AD50" s="244"/>
      <c r="AE50" s="73"/>
      <c r="AF50" s="73"/>
      <c r="AG50" s="243" t="str">
        <f>ﾀｲﾑｽｹｼﾞｭｰﾙ!$O$38</f>
        <v>Ａｏｉミラクルキッズ</v>
      </c>
      <c r="AH50" s="244"/>
      <c r="AI50" s="73"/>
      <c r="AJ50" s="73"/>
      <c r="AK50" s="243" t="str">
        <f>ﾀｲﾑｽｹｼﾞｭｰﾙ!$S$38</f>
        <v>プレジール・キッズ</v>
      </c>
      <c r="AL50" s="244"/>
      <c r="AM50" s="73"/>
      <c r="AN50" s="73"/>
      <c r="AO50" s="243" t="str">
        <f>ﾀｲﾑｽｹｼﾞｭｰﾙ!$O$36</f>
        <v>白二ビクトリー・ジュニア</v>
      </c>
      <c r="AP50" s="244"/>
      <c r="AQ50" s="73"/>
      <c r="AR50" s="73"/>
      <c r="AS50" s="243" t="str">
        <f>ﾀｲﾑｽｹｼﾞｭｰﾙ!$S$36</f>
        <v>須賀川ゴジラキッズジュニア</v>
      </c>
      <c r="AT50" s="244"/>
      <c r="AU50" s="73"/>
      <c r="AV50" s="73"/>
      <c r="AW50" s="243" t="str">
        <f>ﾀｲﾑｽｹｼﾞｭｰﾙ!$O$35</f>
        <v>ＷＡＮＯドリームズＪｒ</v>
      </c>
      <c r="AX50" s="244"/>
      <c r="AY50" s="73"/>
      <c r="AZ50" s="73"/>
      <c r="BA50" s="243" t="str">
        <f>ﾀｲﾑｽｹｼﾞｭｰﾙ!$S$35</f>
        <v>Ｓ．Ｎ．Ｄ．Ｃ　ＧＡＣＫＹ’Ｓ　Ｊｒ</v>
      </c>
      <c r="BB50" s="244"/>
      <c r="BC50" s="73"/>
      <c r="BD50" s="73"/>
      <c r="BE50" s="243" t="str">
        <f>ﾀｲﾑｽｹｼﾞｭｰﾙ!$O$37</f>
        <v>城西レッドウイングスＪｒ</v>
      </c>
      <c r="BF50" s="244"/>
      <c r="BG50" s="73"/>
      <c r="BH50" s="73"/>
      <c r="BI50" s="243" t="str">
        <f>ﾀｲﾑｽｹｼﾞｭｰﾙ!$S$37</f>
        <v>新鶴ファイターズＪｒ</v>
      </c>
      <c r="BJ50" s="244"/>
    </row>
  </sheetData>
  <mergeCells count="152">
    <mergeCell ref="AL11:AM11"/>
    <mergeCell ref="K7:M7"/>
    <mergeCell ref="K8:M8"/>
    <mergeCell ref="K9:M9"/>
    <mergeCell ref="AX7:AZ7"/>
    <mergeCell ref="AX8:AZ8"/>
    <mergeCell ref="AX9:AZ9"/>
    <mergeCell ref="BE50:BF50"/>
    <mergeCell ref="BI50:BJ50"/>
    <mergeCell ref="AD11:AG11"/>
    <mergeCell ref="N8:O8"/>
    <mergeCell ref="N9:O9"/>
    <mergeCell ref="AV8:AW8"/>
    <mergeCell ref="AV9:AW9"/>
    <mergeCell ref="X11:Y11"/>
    <mergeCell ref="AG50:AH50"/>
    <mergeCell ref="AK50:AL50"/>
    <mergeCell ref="AO50:AP50"/>
    <mergeCell ref="AS50:AT50"/>
    <mergeCell ref="AW50:AX50"/>
    <mergeCell ref="BA50:BB50"/>
    <mergeCell ref="BE49:BF49"/>
    <mergeCell ref="BI49:BJ49"/>
    <mergeCell ref="AK49:AL49"/>
    <mergeCell ref="A50:B50"/>
    <mergeCell ref="E50:F50"/>
    <mergeCell ref="I50:J50"/>
    <mergeCell ref="M50:N50"/>
    <mergeCell ref="Q50:R50"/>
    <mergeCell ref="U50:V50"/>
    <mergeCell ref="Y50:Z50"/>
    <mergeCell ref="AC50:AD50"/>
    <mergeCell ref="AG49:AH49"/>
    <mergeCell ref="AO49:AP49"/>
    <mergeCell ref="AS49:AT49"/>
    <mergeCell ref="AW49:AX49"/>
    <mergeCell ref="BA49:BB49"/>
    <mergeCell ref="AX46:BA46"/>
    <mergeCell ref="BF46:BI46"/>
    <mergeCell ref="A49:B49"/>
    <mergeCell ref="E49:F49"/>
    <mergeCell ref="I49:J49"/>
    <mergeCell ref="M49:N49"/>
    <mergeCell ref="Q49:R49"/>
    <mergeCell ref="U49:V49"/>
    <mergeCell ref="Y49:Z49"/>
    <mergeCell ref="AC49:AD49"/>
    <mergeCell ref="B46:E46"/>
    <mergeCell ref="J46:M46"/>
    <mergeCell ref="R46:U46"/>
    <mergeCell ref="Z46:AC46"/>
    <mergeCell ref="AH46:AK46"/>
    <mergeCell ref="AP46:AS46"/>
    <mergeCell ref="AH43:AI43"/>
    <mergeCell ref="AL43:AO43"/>
    <mergeCell ref="AR43:AS43"/>
    <mergeCell ref="AX43:AY43"/>
    <mergeCell ref="BB43:BE43"/>
    <mergeCell ref="BH43:BI43"/>
    <mergeCell ref="B43:C43"/>
    <mergeCell ref="F43:I43"/>
    <mergeCell ref="L43:M43"/>
    <mergeCell ref="R43:S43"/>
    <mergeCell ref="V43:Y43"/>
    <mergeCell ref="AB43:AC43"/>
    <mergeCell ref="F40:G40"/>
    <mergeCell ref="N40:Q40"/>
    <mergeCell ref="X40:Y40"/>
    <mergeCell ref="AL40:AM40"/>
    <mergeCell ref="AT40:AW40"/>
    <mergeCell ref="BD40:BE40"/>
    <mergeCell ref="AX27:AY27"/>
    <mergeCell ref="BB27:BE27"/>
    <mergeCell ref="BH27:BI27"/>
    <mergeCell ref="A33:BJ33"/>
    <mergeCell ref="AA35:AJ35"/>
    <mergeCell ref="N37:O37"/>
    <mergeCell ref="AD37:AG37"/>
    <mergeCell ref="AV37:AW37"/>
    <mergeCell ref="BI24:BJ24"/>
    <mergeCell ref="B27:C27"/>
    <mergeCell ref="F27:I27"/>
    <mergeCell ref="L27:M27"/>
    <mergeCell ref="R27:S27"/>
    <mergeCell ref="V27:Y27"/>
    <mergeCell ref="AB27:AC27"/>
    <mergeCell ref="AH27:AI27"/>
    <mergeCell ref="AL27:AO27"/>
    <mergeCell ref="AR27:AS27"/>
    <mergeCell ref="AK24:AL24"/>
    <mergeCell ref="AO24:AP24"/>
    <mergeCell ref="AS24:AT24"/>
    <mergeCell ref="AW24:AX24"/>
    <mergeCell ref="BA24:BB24"/>
    <mergeCell ref="BE24:BF24"/>
    <mergeCell ref="A24:B24"/>
    <mergeCell ref="E24:F24"/>
    <mergeCell ref="I24:J24"/>
    <mergeCell ref="M24:N24"/>
    <mergeCell ref="Q24:R24"/>
    <mergeCell ref="U24:V24"/>
    <mergeCell ref="Y24:Z24"/>
    <mergeCell ref="AC24:AD24"/>
    <mergeCell ref="BF20:BI20"/>
    <mergeCell ref="A23:B23"/>
    <mergeCell ref="E23:F23"/>
    <mergeCell ref="I23:J23"/>
    <mergeCell ref="M23:N23"/>
    <mergeCell ref="Q23:R23"/>
    <mergeCell ref="U23:V23"/>
    <mergeCell ref="Y23:Z23"/>
    <mergeCell ref="AC23:AD23"/>
    <mergeCell ref="AG23:AH23"/>
    <mergeCell ref="BI23:BJ23"/>
    <mergeCell ref="AK23:AL23"/>
    <mergeCell ref="AO23:AP23"/>
    <mergeCell ref="AS23:AT23"/>
    <mergeCell ref="AW23:AX23"/>
    <mergeCell ref="BA23:BB23"/>
    <mergeCell ref="BB17:BE17"/>
    <mergeCell ref="AG24:AH24"/>
    <mergeCell ref="B20:E20"/>
    <mergeCell ref="J20:M20"/>
    <mergeCell ref="R20:U20"/>
    <mergeCell ref="Z20:AC20"/>
    <mergeCell ref="AH20:AK20"/>
    <mergeCell ref="AP20:AS20"/>
    <mergeCell ref="AX20:BA20"/>
    <mergeCell ref="BH17:BI17"/>
    <mergeCell ref="BE23:BF23"/>
    <mergeCell ref="A1:BJ1"/>
    <mergeCell ref="A3:BJ3"/>
    <mergeCell ref="AA5:AJ5"/>
    <mergeCell ref="N7:O7"/>
    <mergeCell ref="AD7:AG7"/>
    <mergeCell ref="AV7:AW7"/>
    <mergeCell ref="BD14:BE14"/>
    <mergeCell ref="B17:C17"/>
    <mergeCell ref="F17:I17"/>
    <mergeCell ref="L17:M17"/>
    <mergeCell ref="R17:S17"/>
    <mergeCell ref="V17:Y17"/>
    <mergeCell ref="AB17:AC17"/>
    <mergeCell ref="AH17:AI17"/>
    <mergeCell ref="AL17:AO17"/>
    <mergeCell ref="AR17:AS17"/>
    <mergeCell ref="F14:G14"/>
    <mergeCell ref="N14:Q14"/>
    <mergeCell ref="X14:Y14"/>
    <mergeCell ref="AL14:AM14"/>
    <mergeCell ref="AT14:AW14"/>
    <mergeCell ref="AX17:AY17"/>
  </mergeCells>
  <phoneticPr fontId="1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参加ﾁｰﾑ</vt:lpstr>
      <vt:lpstr>ﾀｲﾑｽｹｼﾞｭｰﾙ</vt:lpstr>
      <vt:lpstr>ﾚｷﾞｭﾗｰ・ﾘｰｸﾞ表</vt:lpstr>
      <vt:lpstr>ﾄｰﾅﾒﾝﾄ表</vt:lpstr>
      <vt:lpstr>参加ﾁｰﾑ!Print_Area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kyota</dc:creator>
  <cp:lastModifiedBy>kyota saito</cp:lastModifiedBy>
  <cp:lastPrinted>2019-12-21T07:10:54Z</cp:lastPrinted>
  <dcterms:created xsi:type="dcterms:W3CDTF">2015-02-25T08:58:39Z</dcterms:created>
  <dcterms:modified xsi:type="dcterms:W3CDTF">2019-12-22T08:13:52Z</dcterms:modified>
</cp:coreProperties>
</file>