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各団体\会津ドッジボール協会\マクドナルドカップ\第16回大会_2018\"/>
    </mc:Choice>
  </mc:AlternateContent>
  <xr:revisionPtr revIDLastSave="0" documentId="8_{AF58619F-5FAA-49AC-9E11-F4E1BC1D9D42}" xr6:coauthVersionLast="37" xr6:coauthVersionMax="37" xr10:uidLastSave="{00000000-0000-0000-0000-000000000000}"/>
  <bookViews>
    <workbookView xWindow="0" yWindow="0" windowWidth="15420" windowHeight="6600" xr2:uid="{00000000-000D-0000-FFFF-FFFF00000000}"/>
  </bookViews>
  <sheets>
    <sheet name="ﾁｰﾑ名" sheetId="4" r:id="rId1"/>
    <sheet name="試合ｽｹｼﾞｭｰﾙ" sheetId="5" r:id="rId2"/>
    <sheet name="予選ﾘｰｸﾞ" sheetId="6" r:id="rId3"/>
    <sheet name="ﾚｷﾞｭﾗｰ・ﾄｰﾅﾒﾝﾄ結果" sheetId="9" r:id="rId4"/>
    <sheet name="ｼﾞｭﾆｱ・ﾏﾏ・ﾄｰﾅﾒﾝﾄ結果" sheetId="10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6" l="1"/>
  <c r="C102" i="6" l="1"/>
  <c r="E102" i="6"/>
  <c r="H44" i="6"/>
  <c r="O38" i="6"/>
  <c r="C101" i="6" l="1"/>
  <c r="AF34" i="10"/>
  <c r="W34" i="10"/>
  <c r="Z36" i="10"/>
  <c r="U36" i="10"/>
  <c r="Y39" i="10"/>
  <c r="U39" i="10"/>
  <c r="AH36" i="10"/>
  <c r="AG39" i="10"/>
  <c r="AC36" i="10"/>
  <c r="AC39" i="10"/>
  <c r="AB32" i="10"/>
  <c r="K32" i="10"/>
  <c r="P34" i="10"/>
  <c r="G34" i="10"/>
  <c r="R36" i="10"/>
  <c r="Q39" i="10"/>
  <c r="M36" i="10"/>
  <c r="M39" i="10"/>
  <c r="J36" i="10"/>
  <c r="I39" i="10"/>
  <c r="E36" i="10"/>
  <c r="E39" i="10"/>
  <c r="AD12" i="10"/>
  <c r="I12" i="10"/>
  <c r="AI14" i="10"/>
  <c r="W14" i="10"/>
  <c r="AE16" i="10"/>
  <c r="AL16" i="10"/>
  <c r="AK21" i="10"/>
  <c r="Z16" i="10"/>
  <c r="Y21" i="10"/>
  <c r="U16" i="10"/>
  <c r="U21" i="10"/>
  <c r="AH18" i="10"/>
  <c r="AG21" i="10"/>
  <c r="AC18" i="10"/>
  <c r="AC21" i="10"/>
  <c r="P14" i="10"/>
  <c r="D14" i="10"/>
  <c r="H16" i="10"/>
  <c r="A16" i="10"/>
  <c r="A21" i="10"/>
  <c r="R16" i="10"/>
  <c r="Q21" i="10"/>
  <c r="M16" i="10"/>
  <c r="M21" i="10"/>
  <c r="J18" i="10"/>
  <c r="I21" i="10"/>
  <c r="E18" i="10"/>
  <c r="E21" i="10"/>
  <c r="T22" i="9"/>
  <c r="T21" i="9"/>
  <c r="T20" i="9"/>
  <c r="Q22" i="9"/>
  <c r="Q21" i="9"/>
  <c r="Q20" i="9"/>
  <c r="W36" i="9"/>
  <c r="W13" i="9"/>
  <c r="Z20" i="9"/>
  <c r="Z8" i="9"/>
  <c r="Z43" i="9"/>
  <c r="Z28" i="9"/>
  <c r="AC12" i="9"/>
  <c r="AC5" i="9"/>
  <c r="AJ5" i="9"/>
  <c r="AC32" i="9"/>
  <c r="AC25" i="9"/>
  <c r="AJ25" i="9"/>
  <c r="AC39" i="9"/>
  <c r="AC46" i="9"/>
  <c r="AJ45" i="9"/>
  <c r="AC22" i="9"/>
  <c r="AJ21" i="9"/>
  <c r="AC17" i="9"/>
  <c r="AJ17" i="9"/>
  <c r="AF14" i="9"/>
  <c r="AJ13" i="9"/>
  <c r="AF9" i="9"/>
  <c r="AJ9" i="9"/>
  <c r="AF34" i="9"/>
  <c r="AJ33" i="9"/>
  <c r="AF29" i="9"/>
  <c r="AJ29" i="9"/>
  <c r="AF42" i="9"/>
  <c r="AJ41" i="9"/>
  <c r="AF37" i="9"/>
  <c r="AJ37" i="9"/>
  <c r="N36" i="9"/>
  <c r="N13" i="9"/>
  <c r="K20" i="9"/>
  <c r="K8" i="9"/>
  <c r="K43" i="9"/>
  <c r="K28" i="9"/>
  <c r="H39" i="9"/>
  <c r="H32" i="9"/>
  <c r="H12" i="9"/>
  <c r="H5" i="9"/>
  <c r="A5" i="9"/>
  <c r="H25" i="9"/>
  <c r="A25" i="9"/>
  <c r="H46" i="9"/>
  <c r="A45" i="9"/>
  <c r="H22" i="9"/>
  <c r="A21" i="9"/>
  <c r="H17" i="9"/>
  <c r="A17" i="9"/>
  <c r="E14" i="9"/>
  <c r="A13" i="9"/>
  <c r="E9" i="9"/>
  <c r="A9" i="9"/>
  <c r="E34" i="9"/>
  <c r="A33" i="9"/>
  <c r="E29" i="9"/>
  <c r="A29" i="9"/>
  <c r="E42" i="9"/>
  <c r="A41" i="9"/>
  <c r="E37" i="9"/>
  <c r="A37" i="9"/>
  <c r="N104" i="6"/>
  <c r="I106" i="6"/>
  <c r="K106" i="6"/>
  <c r="L104" i="6"/>
  <c r="N94" i="6"/>
  <c r="I96" i="6"/>
  <c r="K96" i="6"/>
  <c r="L94" i="6"/>
  <c r="H100" i="6"/>
  <c r="F100" i="6"/>
  <c r="H90" i="6"/>
  <c r="C92" i="6"/>
  <c r="E92" i="6"/>
  <c r="F90" i="6"/>
  <c r="F89" i="6" s="1"/>
  <c r="H106" i="6"/>
  <c r="L102" i="6"/>
  <c r="N102" i="6"/>
  <c r="F106" i="6"/>
  <c r="F105" i="6" s="1"/>
  <c r="H96" i="6"/>
  <c r="L92" i="6"/>
  <c r="N92" i="6"/>
  <c r="F96" i="6"/>
  <c r="F95" i="6" s="1"/>
  <c r="E104" i="6"/>
  <c r="I100" i="6"/>
  <c r="K100" i="6"/>
  <c r="C104" i="6"/>
  <c r="C103" i="6" s="1"/>
  <c r="E94" i="6"/>
  <c r="I90" i="6"/>
  <c r="K90" i="6"/>
  <c r="C94" i="6"/>
  <c r="C93" i="6" s="1"/>
  <c r="K102" i="6"/>
  <c r="F104" i="6"/>
  <c r="H104" i="6"/>
  <c r="I102" i="6"/>
  <c r="K92" i="6"/>
  <c r="F94" i="6"/>
  <c r="H94" i="6"/>
  <c r="I92" i="6"/>
  <c r="N100" i="6"/>
  <c r="C106" i="6"/>
  <c r="E106" i="6"/>
  <c r="L100" i="6"/>
  <c r="N90" i="6"/>
  <c r="C96" i="6"/>
  <c r="E96" i="6"/>
  <c r="L90" i="6"/>
  <c r="K77" i="6"/>
  <c r="F79" i="6"/>
  <c r="H79" i="6"/>
  <c r="I77" i="6"/>
  <c r="K65" i="6"/>
  <c r="F67" i="6"/>
  <c r="H67" i="6"/>
  <c r="F66" i="6" s="1"/>
  <c r="I65" i="6"/>
  <c r="I64" i="6" s="1"/>
  <c r="E81" i="6"/>
  <c r="L75" i="6"/>
  <c r="N75" i="6"/>
  <c r="C81" i="6"/>
  <c r="C80" i="6" s="1"/>
  <c r="E67" i="6"/>
  <c r="I63" i="6"/>
  <c r="E69" i="6"/>
  <c r="L63" i="6"/>
  <c r="N63" i="6"/>
  <c r="C69" i="6"/>
  <c r="K83" i="6"/>
  <c r="O79" i="6"/>
  <c r="Q79" i="6"/>
  <c r="I83" i="6"/>
  <c r="K71" i="6"/>
  <c r="O67" i="6"/>
  <c r="Q67" i="6"/>
  <c r="I71" i="6"/>
  <c r="N77" i="6"/>
  <c r="F81" i="6"/>
  <c r="H81" i="6"/>
  <c r="L77" i="6"/>
  <c r="N65" i="6"/>
  <c r="F69" i="6"/>
  <c r="H69" i="6"/>
  <c r="L65" i="6"/>
  <c r="Q75" i="6"/>
  <c r="C83" i="6"/>
  <c r="E83" i="6"/>
  <c r="O75" i="6"/>
  <c r="L103" i="6" l="1"/>
  <c r="I105" i="6"/>
  <c r="L93" i="6"/>
  <c r="I95" i="6"/>
  <c r="F99" i="6"/>
  <c r="C91" i="6"/>
  <c r="L101" i="6"/>
  <c r="Y105" i="6"/>
  <c r="Y102" i="6"/>
  <c r="L91" i="6"/>
  <c r="Y95" i="6"/>
  <c r="Y92" i="6"/>
  <c r="I76" i="6"/>
  <c r="F78" i="6"/>
  <c r="L74" i="6"/>
  <c r="C68" i="6"/>
  <c r="L62" i="6"/>
  <c r="I99" i="6"/>
  <c r="Y103" i="6"/>
  <c r="Y100" i="6"/>
  <c r="I89" i="6"/>
  <c r="Y93" i="6"/>
  <c r="Y90" i="6"/>
  <c r="T103" i="6"/>
  <c r="Y104" i="6"/>
  <c r="V103" i="6"/>
  <c r="R103" i="6"/>
  <c r="F103" i="6"/>
  <c r="R101" i="6"/>
  <c r="T101" i="6"/>
  <c r="I101" i="6"/>
  <c r="V101" i="6"/>
  <c r="Y101" i="6"/>
  <c r="I91" i="6"/>
  <c r="R91" i="6"/>
  <c r="Y91" i="6"/>
  <c r="V91" i="6"/>
  <c r="T91" i="6"/>
  <c r="Y94" i="6"/>
  <c r="F93" i="6"/>
  <c r="V93" i="6"/>
  <c r="T93" i="6"/>
  <c r="R93" i="6"/>
  <c r="T105" i="6"/>
  <c r="V105" i="6"/>
  <c r="Y106" i="6"/>
  <c r="R105" i="6"/>
  <c r="C105" i="6"/>
  <c r="V99" i="6"/>
  <c r="R99" i="6"/>
  <c r="Y99" i="6"/>
  <c r="L99" i="6"/>
  <c r="T99" i="6"/>
  <c r="Y96" i="6"/>
  <c r="V95" i="6"/>
  <c r="R95" i="6"/>
  <c r="C95" i="6"/>
  <c r="T95" i="6"/>
  <c r="T89" i="6"/>
  <c r="L89" i="6"/>
  <c r="Y89" i="6"/>
  <c r="R89" i="6"/>
  <c r="V89" i="6"/>
  <c r="I82" i="6"/>
  <c r="O78" i="6"/>
  <c r="I70" i="6"/>
  <c r="O66" i="6"/>
  <c r="L76" i="6"/>
  <c r="F80" i="6"/>
  <c r="L64" i="6"/>
  <c r="F68" i="6"/>
  <c r="O74" i="6"/>
  <c r="C82" i="6"/>
  <c r="O62" i="6"/>
  <c r="C70" i="6"/>
  <c r="N79" i="6"/>
  <c r="I81" i="6"/>
  <c r="K81" i="6"/>
  <c r="I80" i="6" s="1"/>
  <c r="L79" i="6"/>
  <c r="H83" i="6"/>
  <c r="O77" i="6"/>
  <c r="Q77" i="6"/>
  <c r="F83" i="6"/>
  <c r="E79" i="6"/>
  <c r="Y79" i="6" s="1"/>
  <c r="I75" i="6"/>
  <c r="K75" i="6"/>
  <c r="C79" i="6"/>
  <c r="H75" i="6"/>
  <c r="T74" i="6" s="1"/>
  <c r="C77" i="6"/>
  <c r="E77" i="6"/>
  <c r="F75" i="6"/>
  <c r="Q81" i="6"/>
  <c r="T80" i="6" s="1"/>
  <c r="L83" i="6"/>
  <c r="N83" i="6"/>
  <c r="O81" i="6"/>
  <c r="O80" i="6" s="1"/>
  <c r="N67" i="6"/>
  <c r="V66" i="6" s="1"/>
  <c r="I69" i="6"/>
  <c r="K69" i="6"/>
  <c r="L67" i="6"/>
  <c r="H71" i="6"/>
  <c r="O65" i="6"/>
  <c r="Q65" i="6"/>
  <c r="O64" i="6" s="1"/>
  <c r="F71" i="6"/>
  <c r="K63" i="6"/>
  <c r="I62" i="6" s="1"/>
  <c r="C67" i="6"/>
  <c r="C66" i="6" s="1"/>
  <c r="H63" i="6"/>
  <c r="Y63" i="6" s="1"/>
  <c r="C65" i="6"/>
  <c r="E65" i="6"/>
  <c r="F63" i="6"/>
  <c r="Y62" i="6" s="1"/>
  <c r="Q69" i="6"/>
  <c r="Y69" i="6" s="1"/>
  <c r="L71" i="6"/>
  <c r="N71" i="6"/>
  <c r="O69" i="6"/>
  <c r="O68" i="6" s="1"/>
  <c r="N52" i="6"/>
  <c r="I54" i="6"/>
  <c r="K54" i="6"/>
  <c r="L52" i="6"/>
  <c r="L51" i="6" s="1"/>
  <c r="H56" i="6"/>
  <c r="O50" i="6"/>
  <c r="Q50" i="6"/>
  <c r="F56" i="6"/>
  <c r="N30" i="6"/>
  <c r="I32" i="6"/>
  <c r="K32" i="6"/>
  <c r="L30" i="6"/>
  <c r="N10" i="6"/>
  <c r="I12" i="6"/>
  <c r="K12" i="6"/>
  <c r="L10" i="6"/>
  <c r="E40" i="6"/>
  <c r="I36" i="6"/>
  <c r="K36" i="6"/>
  <c r="C40" i="6"/>
  <c r="H16" i="6"/>
  <c r="C18" i="6"/>
  <c r="E18" i="6"/>
  <c r="F16" i="6"/>
  <c r="H48" i="6"/>
  <c r="C50" i="6"/>
  <c r="E50" i="6"/>
  <c r="F48" i="6"/>
  <c r="Q54" i="6"/>
  <c r="L56" i="6"/>
  <c r="N56" i="6"/>
  <c r="L55" i="6" s="1"/>
  <c r="O54" i="6"/>
  <c r="H32" i="6"/>
  <c r="L28" i="6"/>
  <c r="N28" i="6"/>
  <c r="F32" i="6"/>
  <c r="H12" i="6"/>
  <c r="L8" i="6"/>
  <c r="N8" i="6"/>
  <c r="F12" i="6"/>
  <c r="K38" i="6"/>
  <c r="F40" i="6"/>
  <c r="H40" i="6"/>
  <c r="F39" i="6" s="1"/>
  <c r="I38" i="6"/>
  <c r="E42" i="6"/>
  <c r="L36" i="6"/>
  <c r="N36" i="6"/>
  <c r="C42" i="6"/>
  <c r="E20" i="6"/>
  <c r="I16" i="6"/>
  <c r="K16" i="6"/>
  <c r="C20" i="6"/>
  <c r="K56" i="6"/>
  <c r="O52" i="6"/>
  <c r="Q52" i="6"/>
  <c r="I56" i="6"/>
  <c r="N50" i="6"/>
  <c r="F54" i="6"/>
  <c r="H54" i="6"/>
  <c r="L50" i="6"/>
  <c r="K28" i="6"/>
  <c r="F30" i="6"/>
  <c r="H30" i="6"/>
  <c r="I28" i="6"/>
  <c r="K8" i="6"/>
  <c r="F10" i="6"/>
  <c r="H10" i="6"/>
  <c r="I8" i="6"/>
  <c r="Q36" i="6"/>
  <c r="C44" i="6"/>
  <c r="E44" i="6"/>
  <c r="O36" i="6"/>
  <c r="N16" i="6"/>
  <c r="C22" i="6"/>
  <c r="E22" i="6"/>
  <c r="L16" i="6"/>
  <c r="N40" i="6"/>
  <c r="I42" i="6"/>
  <c r="K42" i="6"/>
  <c r="L40" i="6"/>
  <c r="L39" i="6" s="1"/>
  <c r="Q38" i="6"/>
  <c r="O37" i="6" s="1"/>
  <c r="F44" i="6"/>
  <c r="F43" i="6" s="1"/>
  <c r="I22" i="6"/>
  <c r="N20" i="6"/>
  <c r="K22" i="6"/>
  <c r="L20" i="6"/>
  <c r="E52" i="6"/>
  <c r="I48" i="6"/>
  <c r="K48" i="6"/>
  <c r="C52" i="6"/>
  <c r="C51" i="6" s="1"/>
  <c r="H26" i="6"/>
  <c r="C28" i="6"/>
  <c r="E28" i="6"/>
  <c r="F26" i="6"/>
  <c r="H6" i="6"/>
  <c r="C8" i="6"/>
  <c r="E8" i="6"/>
  <c r="Y8" i="6" s="1"/>
  <c r="F6" i="6"/>
  <c r="H36" i="6"/>
  <c r="C38" i="6"/>
  <c r="E38" i="6"/>
  <c r="F36" i="6"/>
  <c r="Q42" i="6"/>
  <c r="L44" i="6"/>
  <c r="N44" i="6"/>
  <c r="O42" i="6"/>
  <c r="O41" i="6" s="1"/>
  <c r="H22" i="6"/>
  <c r="L18" i="6"/>
  <c r="N18" i="6"/>
  <c r="F22" i="6"/>
  <c r="K50" i="6"/>
  <c r="F52" i="6"/>
  <c r="H52" i="6"/>
  <c r="I50" i="6"/>
  <c r="I49" i="6" s="1"/>
  <c r="E54" i="6"/>
  <c r="L48" i="6"/>
  <c r="N48" i="6"/>
  <c r="C54" i="6"/>
  <c r="E30" i="6"/>
  <c r="I26" i="6"/>
  <c r="K26" i="6"/>
  <c r="C30" i="6"/>
  <c r="C29" i="6" s="1"/>
  <c r="E10" i="6"/>
  <c r="I6" i="6"/>
  <c r="K6" i="6"/>
  <c r="C10" i="6"/>
  <c r="K44" i="6"/>
  <c r="O40" i="6"/>
  <c r="Y39" i="6" s="1"/>
  <c r="Q40" i="6"/>
  <c r="I44" i="6"/>
  <c r="I43" i="6" s="1"/>
  <c r="N38" i="6"/>
  <c r="F42" i="6"/>
  <c r="H42" i="6"/>
  <c r="L38" i="6"/>
  <c r="K18" i="6"/>
  <c r="F20" i="6"/>
  <c r="H20" i="6"/>
  <c r="I18" i="6"/>
  <c r="Q48" i="6"/>
  <c r="C56" i="6"/>
  <c r="Y55" i="6" s="1"/>
  <c r="E56" i="6"/>
  <c r="O48" i="6"/>
  <c r="N26" i="6"/>
  <c r="C32" i="6"/>
  <c r="Y31" i="6" s="1"/>
  <c r="E32" i="6"/>
  <c r="L26" i="6"/>
  <c r="N6" i="6"/>
  <c r="C12" i="6"/>
  <c r="E12" i="6"/>
  <c r="L6" i="6"/>
  <c r="L78" i="6" l="1"/>
  <c r="Y81" i="6"/>
  <c r="F82" i="6"/>
  <c r="O76" i="6"/>
  <c r="Y82" i="6"/>
  <c r="V76" i="6"/>
  <c r="I68" i="6"/>
  <c r="Y67" i="6"/>
  <c r="L66" i="6"/>
  <c r="V74" i="6"/>
  <c r="C78" i="6"/>
  <c r="R78" i="6"/>
  <c r="Y78" i="6"/>
  <c r="T78" i="6"/>
  <c r="V78" i="6"/>
  <c r="R70" i="6"/>
  <c r="Y64" i="6"/>
  <c r="F70" i="6"/>
  <c r="I53" i="6"/>
  <c r="T66" i="6"/>
  <c r="R66" i="6"/>
  <c r="W66" i="6" s="1"/>
  <c r="Y66" i="6"/>
  <c r="I41" i="6"/>
  <c r="F55" i="6"/>
  <c r="O49" i="6"/>
  <c r="Y38" i="6"/>
  <c r="C76" i="6"/>
  <c r="Y76" i="6"/>
  <c r="Y75" i="6"/>
  <c r="R74" i="6"/>
  <c r="W74" i="6" s="1"/>
  <c r="R76" i="6"/>
  <c r="T76" i="6"/>
  <c r="Y74" i="6"/>
  <c r="Y77" i="6"/>
  <c r="L82" i="6"/>
  <c r="R80" i="6"/>
  <c r="W80" i="6" s="1"/>
  <c r="V80" i="6"/>
  <c r="V82" i="6"/>
  <c r="T82" i="6"/>
  <c r="R82" i="6"/>
  <c r="W82" i="6" s="1"/>
  <c r="Y83" i="6"/>
  <c r="Y80" i="6"/>
  <c r="C64" i="6"/>
  <c r="T64" i="6"/>
  <c r="V62" i="6"/>
  <c r="R62" i="6"/>
  <c r="R64" i="6"/>
  <c r="Y65" i="6"/>
  <c r="T62" i="6"/>
  <c r="V64" i="6"/>
  <c r="W105" i="6"/>
  <c r="Y70" i="6"/>
  <c r="L70" i="6"/>
  <c r="Y68" i="6"/>
  <c r="V68" i="6"/>
  <c r="T68" i="6"/>
  <c r="T70" i="6"/>
  <c r="V70" i="6"/>
  <c r="R68" i="6"/>
  <c r="W68" i="6" s="1"/>
  <c r="Y71" i="6"/>
  <c r="I31" i="6"/>
  <c r="W95" i="6"/>
  <c r="I21" i="6"/>
  <c r="Y12" i="6"/>
  <c r="Y52" i="6"/>
  <c r="Y48" i="6"/>
  <c r="C39" i="6"/>
  <c r="C17" i="6"/>
  <c r="C27" i="6"/>
  <c r="C49" i="6"/>
  <c r="O53" i="6"/>
  <c r="C37" i="6"/>
  <c r="W103" i="6"/>
  <c r="F31" i="6"/>
  <c r="L27" i="6"/>
  <c r="Y28" i="6"/>
  <c r="L43" i="6"/>
  <c r="Y41" i="6"/>
  <c r="F21" i="6"/>
  <c r="W101" i="6"/>
  <c r="I37" i="6"/>
  <c r="F51" i="6"/>
  <c r="Y50" i="6"/>
  <c r="C53" i="6"/>
  <c r="Y53" i="6"/>
  <c r="W93" i="6"/>
  <c r="W91" i="6"/>
  <c r="C41" i="6"/>
  <c r="W99" i="6"/>
  <c r="C19" i="6"/>
  <c r="W89" i="6"/>
  <c r="I55" i="6"/>
  <c r="Y51" i="6"/>
  <c r="T51" i="6"/>
  <c r="V51" i="6"/>
  <c r="O51" i="6"/>
  <c r="R51" i="6"/>
  <c r="O39" i="6"/>
  <c r="T39" i="6"/>
  <c r="Y40" i="6"/>
  <c r="R39" i="6"/>
  <c r="V39" i="6"/>
  <c r="Y43" i="6"/>
  <c r="R53" i="6"/>
  <c r="Y54" i="6"/>
  <c r="T53" i="6"/>
  <c r="F53" i="6"/>
  <c r="V53" i="6"/>
  <c r="V49" i="6"/>
  <c r="Y49" i="6"/>
  <c r="R49" i="6"/>
  <c r="L49" i="6"/>
  <c r="T49" i="6"/>
  <c r="R41" i="6"/>
  <c r="F41" i="6"/>
  <c r="T41" i="6"/>
  <c r="V41" i="6"/>
  <c r="Y42" i="6"/>
  <c r="R37" i="6"/>
  <c r="Y37" i="6"/>
  <c r="T37" i="6"/>
  <c r="V37" i="6"/>
  <c r="L37" i="6"/>
  <c r="V29" i="6"/>
  <c r="F29" i="6"/>
  <c r="T29" i="6"/>
  <c r="R29" i="6"/>
  <c r="Y27" i="6"/>
  <c r="R27" i="6"/>
  <c r="I27" i="6"/>
  <c r="V27" i="6"/>
  <c r="T27" i="6"/>
  <c r="F19" i="6"/>
  <c r="V47" i="6"/>
  <c r="T47" i="6"/>
  <c r="Y47" i="6"/>
  <c r="R47" i="6"/>
  <c r="V55" i="6"/>
  <c r="Y56" i="6"/>
  <c r="T55" i="6"/>
  <c r="R55" i="6"/>
  <c r="C55" i="6"/>
  <c r="Y44" i="6"/>
  <c r="T43" i="6"/>
  <c r="C43" i="6"/>
  <c r="R43" i="6"/>
  <c r="V43" i="6"/>
  <c r="Y32" i="6"/>
  <c r="C31" i="6"/>
  <c r="R31" i="6"/>
  <c r="T31" i="6"/>
  <c r="V31" i="6"/>
  <c r="R25" i="6"/>
  <c r="T25" i="6"/>
  <c r="V25" i="6"/>
  <c r="C21" i="6"/>
  <c r="Y20" i="6"/>
  <c r="Y16" i="6"/>
  <c r="T11" i="6"/>
  <c r="R11" i="6"/>
  <c r="Y11" i="6"/>
  <c r="C11" i="6"/>
  <c r="V11" i="6"/>
  <c r="I5" i="6"/>
  <c r="I25" i="6"/>
  <c r="L47" i="6"/>
  <c r="L17" i="6"/>
  <c r="T7" i="6"/>
  <c r="V7" i="6"/>
  <c r="Y7" i="6"/>
  <c r="R7" i="6"/>
  <c r="C7" i="6"/>
  <c r="I47" i="6"/>
  <c r="L15" i="6"/>
  <c r="O35" i="6"/>
  <c r="I7" i="6"/>
  <c r="Y19" i="6"/>
  <c r="T19" i="6"/>
  <c r="V19" i="6"/>
  <c r="R19" i="6"/>
  <c r="F11" i="6"/>
  <c r="F47" i="6"/>
  <c r="V15" i="6"/>
  <c r="T15" i="6"/>
  <c r="Y15" i="6"/>
  <c r="R15" i="6"/>
  <c r="F15" i="6"/>
  <c r="L9" i="6"/>
  <c r="F62" i="6"/>
  <c r="I74" i="6"/>
  <c r="Y10" i="6"/>
  <c r="Y30" i="6"/>
  <c r="Y36" i="6"/>
  <c r="Y6" i="6"/>
  <c r="Y26" i="6"/>
  <c r="Y22" i="6"/>
  <c r="Y18" i="6"/>
  <c r="L5" i="6"/>
  <c r="L25" i="6"/>
  <c r="O47" i="6"/>
  <c r="I17" i="6"/>
  <c r="C9" i="6"/>
  <c r="Y9" i="6"/>
  <c r="V9" i="6"/>
  <c r="T9" i="6"/>
  <c r="R9" i="6"/>
  <c r="Y29" i="6"/>
  <c r="T35" i="6"/>
  <c r="V35" i="6"/>
  <c r="Y35" i="6"/>
  <c r="R35" i="6"/>
  <c r="F35" i="6"/>
  <c r="V5" i="6"/>
  <c r="F5" i="6"/>
  <c r="T5" i="6"/>
  <c r="Y5" i="6"/>
  <c r="R5" i="6"/>
  <c r="F25" i="6"/>
  <c r="Y25" i="6"/>
  <c r="L19" i="6"/>
  <c r="V21" i="6"/>
  <c r="T21" i="6"/>
  <c r="R21" i="6"/>
  <c r="Y21" i="6"/>
  <c r="F9" i="6"/>
  <c r="I15" i="6"/>
  <c r="L35" i="6"/>
  <c r="L7" i="6"/>
  <c r="Y17" i="6"/>
  <c r="R17" i="6"/>
  <c r="V17" i="6"/>
  <c r="T17" i="6"/>
  <c r="I35" i="6"/>
  <c r="I11" i="6"/>
  <c r="F74" i="6"/>
  <c r="W70" i="6" l="1"/>
  <c r="W78" i="6"/>
  <c r="W76" i="6"/>
  <c r="W64" i="6"/>
  <c r="W39" i="6"/>
  <c r="W62" i="6"/>
  <c r="W21" i="6"/>
  <c r="W47" i="6"/>
  <c r="W27" i="6"/>
  <c r="W49" i="6"/>
  <c r="W29" i="6"/>
  <c r="W55" i="6"/>
  <c r="W51" i="6"/>
  <c r="W43" i="6"/>
  <c r="W53" i="6"/>
  <c r="W37" i="6"/>
  <c r="W41" i="6"/>
  <c r="W19" i="6"/>
  <c r="W17" i="6"/>
  <c r="W9" i="6"/>
  <c r="W25" i="6"/>
  <c r="W31" i="6"/>
  <c r="W11" i="6"/>
  <c r="W35" i="6"/>
  <c r="W7" i="6"/>
  <c r="W15" i="6"/>
  <c r="W5" i="6"/>
</calcChain>
</file>

<file path=xl/sharedStrings.xml><?xml version="1.0" encoding="utf-8"?>
<sst xmlns="http://schemas.openxmlformats.org/spreadsheetml/2006/main" count="1040" uniqueCount="319">
  <si>
    <t>チーム名</t>
    <rPh sb="3" eb="4">
      <t>メイ</t>
    </rPh>
    <phoneticPr fontId="3"/>
  </si>
  <si>
    <t>決勝トーナメント</t>
    <rPh sb="0" eb="2">
      <t>ケッショウ</t>
    </rPh>
    <phoneticPr fontId="3"/>
  </si>
  <si>
    <t>サブコート</t>
    <phoneticPr fontId="3"/>
  </si>
  <si>
    <t>2018年10月8日　あいづ総合体育館</t>
    <rPh sb="4" eb="5">
      <t>ネン</t>
    </rPh>
    <rPh sb="7" eb="8">
      <t>ガツ</t>
    </rPh>
    <rPh sb="9" eb="10">
      <t>ニチ</t>
    </rPh>
    <phoneticPr fontId="3"/>
  </si>
  <si>
    <t>第１６回　マクドナルドカップ　ｉｎ　あいづ　児童ドッジボール選手権大会</t>
    <phoneticPr fontId="3"/>
  </si>
  <si>
    <t>レギュラーの部</t>
    <rPh sb="6" eb="7">
      <t>ブ</t>
    </rPh>
    <phoneticPr fontId="3"/>
  </si>
  <si>
    <t>リーグ</t>
    <phoneticPr fontId="3"/>
  </si>
  <si>
    <t>№</t>
    <phoneticPr fontId="3"/>
  </si>
  <si>
    <t>所在地</t>
    <rPh sb="0" eb="3">
      <t>ショザイチ</t>
    </rPh>
    <phoneticPr fontId="3"/>
  </si>
  <si>
    <t>Ａ</t>
    <phoneticPr fontId="3"/>
  </si>
  <si>
    <t>新鶴ファイターズ</t>
    <rPh sb="0" eb="2">
      <t>ニイツル</t>
    </rPh>
    <phoneticPr fontId="3"/>
  </si>
  <si>
    <t>会津美里町</t>
    <rPh sb="0" eb="2">
      <t>アイヅ</t>
    </rPh>
    <rPh sb="2" eb="5">
      <t>ミサトマチ</t>
    </rPh>
    <phoneticPr fontId="3"/>
  </si>
  <si>
    <t>選手宣誓</t>
    <rPh sb="0" eb="4">
      <t>センシュセンセイ</t>
    </rPh>
    <phoneticPr fontId="3"/>
  </si>
  <si>
    <t>火虹</t>
    <phoneticPr fontId="3"/>
  </si>
  <si>
    <t>新潟県加茂市</t>
    <phoneticPr fontId="3"/>
  </si>
  <si>
    <t>鳥川ライジングファルコン</t>
    <rPh sb="0" eb="1">
      <t>トリ</t>
    </rPh>
    <rPh sb="1" eb="2">
      <t>カワ</t>
    </rPh>
    <phoneticPr fontId="3"/>
  </si>
  <si>
    <t>福島市</t>
    <rPh sb="0" eb="3">
      <t>フクシマシ</t>
    </rPh>
    <phoneticPr fontId="3"/>
  </si>
  <si>
    <t>ＳＧ Ｓｐｅｃｉａｌ</t>
    <phoneticPr fontId="3"/>
  </si>
  <si>
    <t>栃木県宇都宮市</t>
    <rPh sb="0" eb="3">
      <t>トチギケン</t>
    </rPh>
    <rPh sb="3" eb="6">
      <t>ウツノミヤ</t>
    </rPh>
    <rPh sb="6" eb="7">
      <t>シ</t>
    </rPh>
    <phoneticPr fontId="3"/>
  </si>
  <si>
    <t>Ｂ</t>
    <phoneticPr fontId="3"/>
  </si>
  <si>
    <t>ブルースターキング</t>
    <phoneticPr fontId="3"/>
  </si>
  <si>
    <t>郡山市</t>
    <rPh sb="0" eb="3">
      <t>コオリヤマシ</t>
    </rPh>
    <phoneticPr fontId="3"/>
  </si>
  <si>
    <t>マキサウスダイナミックス</t>
    <phoneticPr fontId="3"/>
  </si>
  <si>
    <t>新潟県新潟市</t>
    <phoneticPr fontId="3"/>
  </si>
  <si>
    <t>Ａｏｉトップガン</t>
    <phoneticPr fontId="3"/>
  </si>
  <si>
    <t>会津若松市</t>
    <rPh sb="0" eb="5">
      <t>アイヅワカマツシ</t>
    </rPh>
    <phoneticPr fontId="3"/>
  </si>
  <si>
    <t>いいのフェニックス</t>
    <phoneticPr fontId="3"/>
  </si>
  <si>
    <t>Ｃ</t>
    <phoneticPr fontId="3"/>
  </si>
  <si>
    <t>ＭＡＫＩ☆ＫＩＴＡ　Ｄ．Ｃ．ウイングス</t>
    <phoneticPr fontId="3"/>
  </si>
  <si>
    <t>キングフューチャーズ</t>
    <phoneticPr fontId="3"/>
  </si>
  <si>
    <t>木崎ファイヤーズ</t>
    <phoneticPr fontId="3"/>
  </si>
  <si>
    <t>城西レッドウイングス</t>
    <rPh sb="0" eb="2">
      <t>ジョウサイ</t>
    </rPh>
    <phoneticPr fontId="3"/>
  </si>
  <si>
    <t>Ｄ</t>
    <phoneticPr fontId="3"/>
  </si>
  <si>
    <t>門田パープルソウル</t>
    <rPh sb="0" eb="2">
      <t>モンデン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</si>
  <si>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</si>
  <si>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永盛ミュートス・キッズ</t>
    <phoneticPr fontId="3"/>
  </si>
  <si>
    <t>須賀川ゴジラキッズＤＢＣ</t>
    <phoneticPr fontId="3"/>
  </si>
  <si>
    <t>須賀川市</t>
    <rPh sb="0" eb="4">
      <t>スカガワシ</t>
    </rPh>
    <phoneticPr fontId="3"/>
  </si>
  <si>
    <t>レアルオーディエンス</t>
    <phoneticPr fontId="3"/>
  </si>
  <si>
    <t>須賀川ブルーインパルス</t>
    <rPh sb="0" eb="3">
      <t>スカガワ</t>
    </rPh>
    <phoneticPr fontId="3"/>
  </si>
  <si>
    <t>Ｅ</t>
    <phoneticPr fontId="3"/>
  </si>
  <si>
    <t>トライ∞</t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</si>
  <si>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</si>
  <si>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本宮市</t>
    <rPh sb="0" eb="3">
      <t>モトミヤシ</t>
    </rPh>
    <phoneticPr fontId="3"/>
  </si>
  <si>
    <t>Ｍ．Ｕ．Ｄ．Ｃ</t>
    <phoneticPr fontId="3"/>
  </si>
  <si>
    <t>白二ビクトリー</t>
    <rPh sb="0" eb="1">
      <t>ハク</t>
    </rPh>
    <rPh sb="1" eb="2">
      <t>ニ</t>
    </rPh>
    <phoneticPr fontId="3"/>
  </si>
  <si>
    <t>白河市</t>
    <rPh sb="0" eb="3">
      <t>シラカワシ</t>
    </rPh>
    <phoneticPr fontId="3"/>
  </si>
  <si>
    <t>Ｓ．Ｎ．Ｄ．Ｃ　ＧＡＣＫＹ’Ｓ</t>
    <phoneticPr fontId="3"/>
  </si>
  <si>
    <t>　ジュニアの部</t>
    <phoneticPr fontId="3"/>
  </si>
  <si>
    <t>Ｆ</t>
    <phoneticPr fontId="3"/>
  </si>
  <si>
    <t>須賀川ミニラキッズＡ</t>
    <phoneticPr fontId="3"/>
  </si>
  <si>
    <t>新鶴ファイターズＪｒ</t>
    <rPh sb="0" eb="2">
      <t>ニイツル</t>
    </rPh>
    <phoneticPr fontId="3"/>
  </si>
  <si>
    <t>須賀川ブルーインパルスＪｒ</t>
    <rPh sb="0" eb="3">
      <t>スカガワ</t>
    </rPh>
    <phoneticPr fontId="3"/>
  </si>
  <si>
    <t>レアルキッズ</t>
    <phoneticPr fontId="3"/>
  </si>
  <si>
    <t>Ｓ．Ｎ．Ｄ．Ｃ　ＧＡＣＫＹ’Ｓ　Ｊｒ</t>
    <phoneticPr fontId="3"/>
  </si>
  <si>
    <t>Ｇ</t>
    <phoneticPr fontId="3"/>
  </si>
  <si>
    <t>木崎ファイヤーズＪｒ</t>
    <phoneticPr fontId="3"/>
  </si>
  <si>
    <t>白二ビクトリー・ジュニア</t>
    <phoneticPr fontId="3"/>
  </si>
  <si>
    <t>ブルースターキングＪｒ</t>
    <phoneticPr fontId="3"/>
  </si>
  <si>
    <t>須賀川ミニラキッズ１</t>
    <phoneticPr fontId="3"/>
  </si>
  <si>
    <t>Ａｏｉミラクルキッズ</t>
    <phoneticPr fontId="3"/>
  </si>
  <si>
    <t>ママさんの部</t>
    <phoneticPr fontId="3"/>
  </si>
  <si>
    <t>Ｈ</t>
    <phoneticPr fontId="3"/>
  </si>
  <si>
    <t>須賀川ブルーインパルスママ</t>
    <rPh sb="0" eb="3">
      <t>スカガワ</t>
    </rPh>
    <phoneticPr fontId="3"/>
  </si>
  <si>
    <t>白二リバティー</t>
    <phoneticPr fontId="3"/>
  </si>
  <si>
    <t>レアルレディース</t>
    <phoneticPr fontId="3"/>
  </si>
  <si>
    <t>城西レッドデビル</t>
    <rPh sb="0" eb="2">
      <t>ジョウサイ</t>
    </rPh>
    <phoneticPr fontId="3"/>
  </si>
  <si>
    <t>Ｉ</t>
    <phoneticPr fontId="3"/>
  </si>
  <si>
    <t>ライジングまま～ズ</t>
    <phoneticPr fontId="3"/>
  </si>
  <si>
    <t>會津っ娘</t>
    <rPh sb="0" eb="2">
      <t>アイヅ</t>
    </rPh>
    <rPh sb="3" eb="4">
      <t>ムスメ</t>
    </rPh>
    <phoneticPr fontId="3"/>
  </si>
  <si>
    <t>ＭＡＫＩ☆ＫＩＴＡいンジェル</t>
    <phoneticPr fontId="3"/>
  </si>
  <si>
    <t>木崎ママーズ</t>
    <phoneticPr fontId="3"/>
  </si>
  <si>
    <t>第１６回　マクドナルドカップ　ｉｎ　あいづ　児童ドッジボール選手権大会　タイムスケジュール</t>
    <phoneticPr fontId="3"/>
  </si>
  <si>
    <t>西メインコート</t>
    <phoneticPr fontId="3"/>
  </si>
  <si>
    <t>（左側）　　　　　　オフィシャルサイトから見て　　　　　　（右側）</t>
    <rPh sb="1" eb="2">
      <t>ヒダリ</t>
    </rPh>
    <rPh sb="2" eb="3">
      <t>ガワ</t>
    </rPh>
    <rPh sb="21" eb="22">
      <t>ミ</t>
    </rPh>
    <rPh sb="30" eb="31">
      <t>ミギ</t>
    </rPh>
    <rPh sb="31" eb="32">
      <t>ガワ</t>
    </rPh>
    <phoneticPr fontId="3"/>
  </si>
  <si>
    <t>東メインコート</t>
    <phoneticPr fontId="3"/>
  </si>
  <si>
    <t>試合</t>
    <rPh sb="0" eb="2">
      <t>シアイ</t>
    </rPh>
    <phoneticPr fontId="3"/>
  </si>
  <si>
    <t>時間</t>
    <rPh sb="0" eb="2">
      <t>ジカン</t>
    </rPh>
    <phoneticPr fontId="3"/>
  </si>
  <si>
    <t>対</t>
    <rPh sb="0" eb="1">
      <t>タイ</t>
    </rPh>
    <phoneticPr fontId="3"/>
  </si>
  <si>
    <t>予　選　リ　ー　グ</t>
    <rPh sb="0" eb="1">
      <t>ヨ</t>
    </rPh>
    <rPh sb="2" eb="3">
      <t>セン</t>
    </rPh>
    <phoneticPr fontId="3"/>
  </si>
  <si>
    <t>-</t>
    <phoneticPr fontId="3"/>
  </si>
  <si>
    <t>-</t>
    <phoneticPr fontId="3"/>
  </si>
  <si>
    <t>昼休憩</t>
    <rPh sb="0" eb="3">
      <t>ヒルキュウケイ</t>
    </rPh>
    <phoneticPr fontId="3"/>
  </si>
  <si>
    <t>マック準決勝</t>
    <rPh sb="3" eb="4">
      <t>ジュン</t>
    </rPh>
    <phoneticPr fontId="3"/>
  </si>
  <si>
    <t>ポテト決勝</t>
    <phoneticPr fontId="3"/>
  </si>
  <si>
    <t>ドナルド決勝</t>
    <phoneticPr fontId="3"/>
  </si>
  <si>
    <t>マック決勝</t>
    <rPh sb="3" eb="5">
      <t>ケッショウ</t>
    </rPh>
    <phoneticPr fontId="3"/>
  </si>
  <si>
    <t>第16回　マクドナルドカップｉｎあいづ　　児童ドッジボール選手権大会</t>
    <phoneticPr fontId="3"/>
  </si>
  <si>
    <t>予選　Ａリーグ</t>
    <rPh sb="0" eb="2">
      <t>ヨセン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</si>
  <si>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</si>
  <si>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</si>
  <si>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</si>
  <si>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</si>
  <si>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勝－分－敗</t>
    <rPh sb="0" eb="1">
      <t>ショウ</t>
    </rPh>
    <rPh sb="2" eb="3">
      <t>ブン</t>
    </rPh>
    <rPh sb="4" eb="5">
      <t>ハイ</t>
    </rPh>
    <phoneticPr fontId="3"/>
  </si>
  <si>
    <t>勝点</t>
    <rPh sb="0" eb="1">
      <t>カ</t>
    </rPh>
    <rPh sb="1" eb="2">
      <t>テン</t>
    </rPh>
    <phoneticPr fontId="3"/>
  </si>
  <si>
    <t>人数</t>
    <rPh sb="0" eb="2">
      <t>ニンズウ</t>
    </rPh>
    <phoneticPr fontId="3"/>
  </si>
  <si>
    <t>順位</t>
    <rPh sb="0" eb="2">
      <t>ジュンイ</t>
    </rPh>
    <phoneticPr fontId="3"/>
  </si>
  <si>
    <t>新鶴ファイターズ</t>
    <phoneticPr fontId="3"/>
  </si>
  <si>
    <t>　</t>
    <phoneticPr fontId="3"/>
  </si>
  <si>
    <t>　</t>
    <phoneticPr fontId="3"/>
  </si>
  <si>
    <t>－</t>
    <phoneticPr fontId="3"/>
  </si>
  <si>
    <t xml:space="preserve"> 内</t>
    <rPh sb="1" eb="2">
      <t>ナイ</t>
    </rPh>
    <phoneticPr fontId="3"/>
  </si>
  <si>
    <t>－</t>
    <phoneticPr fontId="3"/>
  </si>
  <si>
    <t>－</t>
    <phoneticPr fontId="3"/>
  </si>
  <si>
    <t xml:space="preserve"> 相</t>
    <rPh sb="1" eb="2">
      <t>ショウ</t>
    </rPh>
    <phoneticPr fontId="3"/>
  </si>
  <si>
    <t>－</t>
  </si>
  <si>
    <t>鳥川ライジングファルコン</t>
    <phoneticPr fontId="3"/>
  </si>
  <si>
    <t>予選　Bリーグ</t>
    <rPh sb="0" eb="2">
      <t>ヨセン</t>
    </rPh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</si>
  <si>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</si>
  <si>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</si>
  <si>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</si>
  <si>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</si>
  <si>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５</t>
    <phoneticPr fontId="3"/>
  </si>
  <si>
    <t>ブルースターキング</t>
    <phoneticPr fontId="3"/>
  </si>
  <si>
    <t>６</t>
    <phoneticPr fontId="3"/>
  </si>
  <si>
    <t>７</t>
    <phoneticPr fontId="3"/>
  </si>
  <si>
    <t>８</t>
    <phoneticPr fontId="3"/>
  </si>
  <si>
    <t>いいのフェニックス</t>
    <phoneticPr fontId="3"/>
  </si>
  <si>
    <t>予選　Cリーグ</t>
    <rPh sb="0" eb="2">
      <t>ヨセン</t>
    </rPh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</si>
  <si>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</si>
  <si>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</si>
  <si>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</si>
  <si>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</si>
  <si>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９</t>
    <phoneticPr fontId="3"/>
  </si>
  <si>
    <t>ＭＡＫＩ☆ＫＩＴＡ　Ｄ．Ｃ．ウイングス</t>
    <phoneticPr fontId="3"/>
  </si>
  <si>
    <t>キングフューチャーズ</t>
    <phoneticPr fontId="3"/>
  </si>
  <si>
    <t>城西レッドウイングス</t>
    <phoneticPr fontId="3"/>
  </si>
  <si>
    <t>予選　Dリーグ</t>
    <rPh sb="0" eb="2">
      <t>ヨセン</t>
    </rPh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</si>
  <si>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</si>
  <si>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</si>
  <si>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</si>
  <si>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</si>
  <si>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</si>
  <si>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門田パープルソウル</t>
    <phoneticPr fontId="3"/>
  </si>
  <si>
    <t>永盛ミュートス・キッズ</t>
    <phoneticPr fontId="3"/>
  </si>
  <si>
    <t>１５</t>
    <phoneticPr fontId="3"/>
  </si>
  <si>
    <t>須賀川ゴジラキッズＤＢＣ</t>
    <phoneticPr fontId="3"/>
  </si>
  <si>
    <t>１６</t>
    <phoneticPr fontId="3"/>
  </si>
  <si>
    <t>レアルオーディエンス</t>
    <phoneticPr fontId="3"/>
  </si>
  <si>
    <t>須賀川ブルーインパルス</t>
    <phoneticPr fontId="3"/>
  </si>
  <si>
    <t>予選　Eリーグ</t>
    <rPh sb="0" eb="2">
      <t>ヨセン</t>
    </rPh>
    <phoneticPr fontId="3"/>
  </si>
  <si>
    <t>１８</t>
    <phoneticPr fontId="3"/>
  </si>
  <si>
    <t>１９</t>
    <phoneticPr fontId="3"/>
  </si>
  <si>
    <t>２０</t>
  </si>
  <si>
    <t>２１</t>
  </si>
  <si>
    <t>２２</t>
  </si>
  <si>
    <t>トライ∞</t>
    <phoneticPr fontId="3"/>
  </si>
  <si>
    <t>本宮ドッジボールスポーツ少年団</t>
    <phoneticPr fontId="3"/>
  </si>
  <si>
    <t>Ｍ．Ｕ．Ｄ．Ｃ</t>
    <phoneticPr fontId="3"/>
  </si>
  <si>
    <t>白二ビクトリー</t>
    <phoneticPr fontId="3"/>
  </si>
  <si>
    <t>ジュニアの部</t>
    <rPh sb="5" eb="6">
      <t>ブ</t>
    </rPh>
    <phoneticPr fontId="3"/>
  </si>
  <si>
    <t>予選　Ｆリーグ</t>
    <rPh sb="0" eb="2">
      <t>ヨセン</t>
    </rPh>
    <phoneticPr fontId="3"/>
  </si>
  <si>
    <t>２３</t>
    <phoneticPr fontId="3"/>
  </si>
  <si>
    <t>２４</t>
    <phoneticPr fontId="3"/>
  </si>
  <si>
    <t>２５</t>
  </si>
  <si>
    <t>２６</t>
  </si>
  <si>
    <t>２７</t>
  </si>
  <si>
    <t>２３</t>
    <phoneticPr fontId="3"/>
  </si>
  <si>
    <t>須賀川ミニラキッズＡ</t>
    <phoneticPr fontId="3"/>
  </si>
  <si>
    <t>２４</t>
    <phoneticPr fontId="3"/>
  </si>
  <si>
    <t>新鶴ファイターズＪｒ</t>
    <phoneticPr fontId="3"/>
  </si>
  <si>
    <t>須賀川ブルーインパルスＪｒ</t>
    <phoneticPr fontId="3"/>
  </si>
  <si>
    <t>２６</t>
    <phoneticPr fontId="3"/>
  </si>
  <si>
    <t>レアルキッズ</t>
    <phoneticPr fontId="3"/>
  </si>
  <si>
    <t>予選　Ｇリーグ</t>
    <rPh sb="0" eb="2">
      <t>ヨセン</t>
    </rPh>
    <phoneticPr fontId="3"/>
  </si>
  <si>
    <t>２８</t>
    <phoneticPr fontId="3"/>
  </si>
  <si>
    <t>２９</t>
    <phoneticPr fontId="3"/>
  </si>
  <si>
    <t>３０</t>
  </si>
  <si>
    <t>３１</t>
  </si>
  <si>
    <t>３２</t>
  </si>
  <si>
    <t>ママさんの部</t>
    <rPh sb="5" eb="6">
      <t>ブ</t>
    </rPh>
    <phoneticPr fontId="3"/>
  </si>
  <si>
    <t>予選　Ｈリーグ</t>
    <rPh sb="0" eb="2">
      <t>ヨセン</t>
    </rPh>
    <phoneticPr fontId="3"/>
  </si>
  <si>
    <t>３３</t>
    <phoneticPr fontId="3"/>
  </si>
  <si>
    <t>３４</t>
    <phoneticPr fontId="3"/>
  </si>
  <si>
    <t>３５</t>
  </si>
  <si>
    <t>３６</t>
  </si>
  <si>
    <t>３３</t>
    <phoneticPr fontId="3"/>
  </si>
  <si>
    <t>須賀川ブルーインパルスママ</t>
    <phoneticPr fontId="3"/>
  </si>
  <si>
    <t>３４</t>
    <phoneticPr fontId="3"/>
  </si>
  <si>
    <t>白二リバティー</t>
    <phoneticPr fontId="3"/>
  </si>
  <si>
    <t>３５</t>
    <phoneticPr fontId="3"/>
  </si>
  <si>
    <t>レアルレディース</t>
    <phoneticPr fontId="3"/>
  </si>
  <si>
    <t>３６</t>
    <phoneticPr fontId="3"/>
  </si>
  <si>
    <t>城西レッドデビル</t>
    <phoneticPr fontId="3"/>
  </si>
  <si>
    <t>予選　Ｉリーグ</t>
    <rPh sb="0" eb="2">
      <t>ヨセン</t>
    </rPh>
    <phoneticPr fontId="3"/>
  </si>
  <si>
    <t>３７</t>
    <phoneticPr fontId="3"/>
  </si>
  <si>
    <t>３８</t>
    <phoneticPr fontId="3"/>
  </si>
  <si>
    <t>３９</t>
  </si>
  <si>
    <t>４０</t>
  </si>
  <si>
    <t>ライジングまま～ズ</t>
    <phoneticPr fontId="3"/>
  </si>
  <si>
    <t>會津っ娘</t>
    <phoneticPr fontId="3"/>
  </si>
  <si>
    <t>第16回　マクドナルドカップｉｎあいづ　児童ドッジボール選手権大会</t>
    <phoneticPr fontId="22"/>
  </si>
  <si>
    <t>レギュラーの部　　　マック決勝トーナメント</t>
  </si>
  <si>
    <t>D1</t>
    <phoneticPr fontId="1"/>
  </si>
  <si>
    <t>E1</t>
    <phoneticPr fontId="1"/>
  </si>
  <si>
    <t>西35</t>
    <rPh sb="0" eb="1">
      <t>ニシ</t>
    </rPh>
    <phoneticPr fontId="1"/>
  </si>
  <si>
    <t>東35</t>
    <phoneticPr fontId="1"/>
  </si>
  <si>
    <t>E5</t>
    <phoneticPr fontId="1"/>
  </si>
  <si>
    <t>D5</t>
    <phoneticPr fontId="1"/>
  </si>
  <si>
    <t>西27</t>
    <phoneticPr fontId="1"/>
  </si>
  <si>
    <t>東27</t>
    <phoneticPr fontId="1"/>
  </si>
  <si>
    <t>C2</t>
    <phoneticPr fontId="1"/>
  </si>
  <si>
    <t>西38</t>
    <phoneticPr fontId="1"/>
  </si>
  <si>
    <t>東38</t>
    <phoneticPr fontId="1"/>
  </si>
  <si>
    <t>B3</t>
    <phoneticPr fontId="1"/>
  </si>
  <si>
    <t>A3</t>
    <phoneticPr fontId="1"/>
  </si>
  <si>
    <t>A4</t>
    <phoneticPr fontId="1"/>
  </si>
  <si>
    <t>西28</t>
    <phoneticPr fontId="1"/>
  </si>
  <si>
    <t>東28</t>
    <phoneticPr fontId="1"/>
  </si>
  <si>
    <t>1set</t>
    <phoneticPr fontId="22"/>
  </si>
  <si>
    <t>1set</t>
    <phoneticPr fontId="22"/>
  </si>
  <si>
    <t>B2</t>
    <phoneticPr fontId="1"/>
  </si>
  <si>
    <t>2set</t>
    <phoneticPr fontId="22"/>
  </si>
  <si>
    <t>D2</t>
    <phoneticPr fontId="1"/>
  </si>
  <si>
    <t>3set</t>
    <phoneticPr fontId="22"/>
  </si>
  <si>
    <t>3set</t>
    <phoneticPr fontId="22"/>
  </si>
  <si>
    <t>西41</t>
    <phoneticPr fontId="1"/>
  </si>
  <si>
    <t>東41</t>
    <phoneticPr fontId="1"/>
  </si>
  <si>
    <t>東43</t>
    <rPh sb="0" eb="1">
      <t>ヒガシ</t>
    </rPh>
    <phoneticPr fontId="1"/>
  </si>
  <si>
    <t>B1</t>
    <phoneticPr fontId="1"/>
  </si>
  <si>
    <t>E2</t>
    <phoneticPr fontId="1"/>
  </si>
  <si>
    <t>西34</t>
    <phoneticPr fontId="1"/>
  </si>
  <si>
    <t>東34</t>
    <phoneticPr fontId="1"/>
  </si>
  <si>
    <t>D4</t>
    <phoneticPr fontId="1"/>
  </si>
  <si>
    <t>C4</t>
    <phoneticPr fontId="1"/>
  </si>
  <si>
    <t>西26</t>
    <phoneticPr fontId="1"/>
  </si>
  <si>
    <t>東26</t>
    <phoneticPr fontId="1"/>
  </si>
  <si>
    <t>E3</t>
    <phoneticPr fontId="1"/>
  </si>
  <si>
    <t>A2</t>
    <phoneticPr fontId="1"/>
  </si>
  <si>
    <t>西37</t>
    <phoneticPr fontId="1"/>
  </si>
  <si>
    <t>東37</t>
    <phoneticPr fontId="1"/>
  </si>
  <si>
    <t>C3</t>
    <phoneticPr fontId="1"/>
  </si>
  <si>
    <t>D3</t>
    <phoneticPr fontId="1"/>
  </si>
  <si>
    <t>西25</t>
    <phoneticPr fontId="1"/>
  </si>
  <si>
    <t>東25</t>
    <phoneticPr fontId="1"/>
  </si>
  <si>
    <t>E4</t>
    <phoneticPr fontId="1"/>
  </si>
  <si>
    <t>B4</t>
    <phoneticPr fontId="1"/>
  </si>
  <si>
    <t>西33</t>
    <phoneticPr fontId="1"/>
  </si>
  <si>
    <t>東33</t>
    <phoneticPr fontId="1"/>
  </si>
  <si>
    <t>A1</t>
    <phoneticPr fontId="1"/>
  </si>
  <si>
    <t>C1</t>
    <phoneticPr fontId="1"/>
  </si>
  <si>
    <t>第１６回　マクドナルドカップｉｎあいづ　児童ドッジボール選手権大会</t>
    <phoneticPr fontId="22"/>
  </si>
  <si>
    <t>ジュニアの部</t>
    <phoneticPr fontId="22"/>
  </si>
  <si>
    <t>　　　ドナルド決勝トーナメント</t>
    <phoneticPr fontId="22"/>
  </si>
  <si>
    <t>東42</t>
    <phoneticPr fontId="22"/>
  </si>
  <si>
    <t>西39</t>
    <phoneticPr fontId="22"/>
  </si>
  <si>
    <t>東39</t>
    <phoneticPr fontId="22"/>
  </si>
  <si>
    <t>西36</t>
    <phoneticPr fontId="22"/>
  </si>
  <si>
    <t>西30</t>
    <phoneticPr fontId="22"/>
  </si>
  <si>
    <t>東30</t>
    <phoneticPr fontId="22"/>
  </si>
  <si>
    <t>東36</t>
    <phoneticPr fontId="22"/>
  </si>
  <si>
    <t>西29</t>
    <phoneticPr fontId="22"/>
  </si>
  <si>
    <t>東29</t>
    <phoneticPr fontId="22"/>
  </si>
  <si>
    <t>F1</t>
    <phoneticPr fontId="22"/>
  </si>
  <si>
    <t>G5</t>
    <phoneticPr fontId="22"/>
  </si>
  <si>
    <t>F3</t>
    <phoneticPr fontId="22"/>
  </si>
  <si>
    <t>F4</t>
    <phoneticPr fontId="22"/>
  </si>
  <si>
    <t>G2</t>
    <phoneticPr fontId="22"/>
  </si>
  <si>
    <t>F2</t>
    <phoneticPr fontId="22"/>
  </si>
  <si>
    <t>G4</t>
    <phoneticPr fontId="22"/>
  </si>
  <si>
    <t>G3</t>
    <phoneticPr fontId="22"/>
  </si>
  <si>
    <t>F5</t>
    <phoneticPr fontId="22"/>
  </si>
  <si>
    <t>G1</t>
    <phoneticPr fontId="22"/>
  </si>
  <si>
    <t>ママさんの部</t>
    <phoneticPr fontId="22"/>
  </si>
  <si>
    <t>　　　　ポテト決勝戦</t>
    <phoneticPr fontId="22"/>
  </si>
  <si>
    <t>西42</t>
    <phoneticPr fontId="22"/>
  </si>
  <si>
    <t>西40</t>
    <phoneticPr fontId="22"/>
  </si>
  <si>
    <t>東40</t>
    <phoneticPr fontId="22"/>
  </si>
  <si>
    <t>西31</t>
    <phoneticPr fontId="22"/>
  </si>
  <si>
    <t>西32</t>
    <phoneticPr fontId="22"/>
  </si>
  <si>
    <t>東32</t>
    <phoneticPr fontId="22"/>
  </si>
  <si>
    <t>東31</t>
    <phoneticPr fontId="22"/>
  </si>
  <si>
    <t>H1</t>
    <phoneticPr fontId="22"/>
  </si>
  <si>
    <t>I4</t>
    <phoneticPr fontId="22"/>
  </si>
  <si>
    <t>H3</t>
    <phoneticPr fontId="22"/>
  </si>
  <si>
    <t>I2</t>
    <phoneticPr fontId="22"/>
  </si>
  <si>
    <t>H2</t>
    <phoneticPr fontId="22"/>
  </si>
  <si>
    <t>I3</t>
    <phoneticPr fontId="22"/>
  </si>
  <si>
    <t>H4</t>
    <phoneticPr fontId="22"/>
  </si>
  <si>
    <t>I1</t>
    <phoneticPr fontId="22"/>
  </si>
  <si>
    <t>Ａｏｉトップガン</t>
    <phoneticPr fontId="3"/>
  </si>
  <si>
    <t>永盛ミュートス・キッズ</t>
    <phoneticPr fontId="3"/>
  </si>
  <si>
    <t>レアルオーディエンス</t>
    <phoneticPr fontId="3"/>
  </si>
  <si>
    <t>いいのフェニックス</t>
    <phoneticPr fontId="3"/>
  </si>
  <si>
    <t>レアルオーディエンス</t>
    <phoneticPr fontId="3"/>
  </si>
  <si>
    <t>レアルオーディエンス</t>
    <phoneticPr fontId="3"/>
  </si>
  <si>
    <t>レアルキッズ</t>
    <phoneticPr fontId="3"/>
  </si>
  <si>
    <t>Ｓ．Ｎ．Ｄ．Ｃ　ＧＡＣＫＹ’Ｓ</t>
    <phoneticPr fontId="3"/>
  </si>
  <si>
    <t>キングフューチャーズ</t>
    <phoneticPr fontId="3"/>
  </si>
  <si>
    <t>Ｓ．Ｎ．Ｄ．Ｃ　ＧＡＣＫＹ’Ｓ</t>
    <phoneticPr fontId="3"/>
  </si>
  <si>
    <t>トライ∞</t>
    <phoneticPr fontId="3"/>
  </si>
  <si>
    <t>須賀川ゴジラキッズＤＢＣ</t>
    <phoneticPr fontId="3"/>
  </si>
  <si>
    <t>Ａｏｉミラクルキッズ</t>
    <phoneticPr fontId="3"/>
  </si>
  <si>
    <t>白二ビクトリー・ジュニア</t>
    <phoneticPr fontId="3"/>
  </si>
  <si>
    <t>ブルースターキングＪｒ</t>
    <phoneticPr fontId="3"/>
  </si>
  <si>
    <t>木崎ファイヤーズＪｒ</t>
    <phoneticPr fontId="3"/>
  </si>
  <si>
    <t>Ｓ．Ｎ．Ｄ．Ｃ　ＧＡＣＫＹ’Ｓ　Ｊｒ</t>
    <phoneticPr fontId="3"/>
  </si>
  <si>
    <t>Ａｏｉミラクルキッズ</t>
    <phoneticPr fontId="3"/>
  </si>
  <si>
    <t>ブルースターキングＪｒ</t>
    <phoneticPr fontId="3"/>
  </si>
  <si>
    <t>レアルレディース</t>
    <phoneticPr fontId="3"/>
  </si>
  <si>
    <t>ＭＡＫＩ☆ＫＩＴＡいンジェル</t>
    <phoneticPr fontId="3"/>
  </si>
  <si>
    <t>レアルレディース</t>
    <phoneticPr fontId="3"/>
  </si>
  <si>
    <t>ＭＡＫＩ☆ＫＩＴＡいンジェル</t>
    <phoneticPr fontId="3"/>
  </si>
  <si>
    <t>レアルキッズ</t>
    <phoneticPr fontId="3"/>
  </si>
  <si>
    <t>須賀川ミニラキッズ１</t>
    <phoneticPr fontId="3"/>
  </si>
  <si>
    <t>7（6)</t>
    <phoneticPr fontId="1"/>
  </si>
  <si>
    <t>7（7）</t>
    <phoneticPr fontId="1"/>
  </si>
  <si>
    <t>5（5）</t>
    <phoneticPr fontId="1"/>
  </si>
  <si>
    <t>5（4）</t>
    <phoneticPr fontId="1"/>
  </si>
  <si>
    <t>9（10）</t>
    <phoneticPr fontId="1"/>
  </si>
  <si>
    <t>9（8）</t>
    <phoneticPr fontId="1"/>
  </si>
  <si>
    <t>3（2）</t>
    <phoneticPr fontId="1"/>
  </si>
  <si>
    <t>3（3）</t>
    <phoneticPr fontId="1"/>
  </si>
  <si>
    <t>5（6）</t>
    <phoneticPr fontId="1"/>
  </si>
  <si>
    <t>6（5）</t>
    <phoneticPr fontId="1"/>
  </si>
  <si>
    <t>6（7）</t>
    <phoneticPr fontId="1"/>
  </si>
  <si>
    <t>8(7)</t>
    <phoneticPr fontId="1"/>
  </si>
  <si>
    <t>8(8)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</si>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</sst>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1" applyFont="1" applyAlignment="1"/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2" xfId="1" applyFont="1" applyFill="1" applyBorder="1" applyAlignment="1"/>
    <xf numFmtId="0" fontId="5" fillId="0" borderId="0" xfId="1" applyFont="1" applyFill="1" applyBorder="1" applyAlignment="1"/>
    <xf numFmtId="0" fontId="8" fillId="0" borderId="11" xfId="1" applyFont="1" applyBorder="1" applyAlignment="1">
      <alignment horizontal="left" vertical="center"/>
    </xf>
    <xf numFmtId="0" fontId="5" fillId="0" borderId="11" xfId="1" applyFont="1" applyBorder="1" applyAlignment="1"/>
    <xf numFmtId="0" fontId="5" fillId="0" borderId="11" xfId="1" applyFont="1" applyFill="1" applyBorder="1" applyAlignment="1">
      <alignment horizontal="left" vertical="center"/>
    </xf>
    <xf numFmtId="0" fontId="5" fillId="0" borderId="4" xfId="1" applyFont="1" applyFill="1" applyBorder="1" applyAlignment="1"/>
    <xf numFmtId="0" fontId="5" fillId="0" borderId="4" xfId="1" applyFont="1" applyBorder="1" applyAlignment="1"/>
    <xf numFmtId="0" fontId="5" fillId="0" borderId="0" xfId="1" applyFont="1" applyBorder="1" applyAlignment="1"/>
    <xf numFmtId="0" fontId="5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20" fontId="11" fillId="0" borderId="11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20" fontId="11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11" fillId="3" borderId="11" xfId="1" applyFont="1" applyFill="1" applyBorder="1" applyAlignment="1">
      <alignment horizontal="center" vertical="center"/>
    </xf>
    <xf numFmtId="20" fontId="11" fillId="3" borderId="11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center" vertical="center"/>
    </xf>
    <xf numFmtId="20" fontId="1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2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3" borderId="1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20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4" fillId="0" borderId="0" xfId="2" applyFont="1">
      <alignment vertical="center"/>
    </xf>
    <xf numFmtId="0" fontId="19" fillId="0" borderId="20" xfId="2" applyFont="1" applyBorder="1" applyAlignment="1">
      <alignment horizontal="center" vertical="center"/>
    </xf>
    <xf numFmtId="0" fontId="14" fillId="0" borderId="23" xfId="2" applyFont="1" applyBorder="1" applyAlignment="1">
      <alignment vertical="center"/>
    </xf>
    <xf numFmtId="0" fontId="14" fillId="0" borderId="19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quotePrefix="1" applyFont="1" applyBorder="1" applyAlignment="1">
      <alignment horizontal="center" vertical="top"/>
    </xf>
    <xf numFmtId="0" fontId="14" fillId="0" borderId="9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0" xfId="2" applyFont="1" applyAlignment="1">
      <alignment vertical="center" shrinkToFit="1"/>
    </xf>
    <xf numFmtId="0" fontId="14" fillId="0" borderId="26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0" xfId="2" quotePrefix="1" applyFont="1" applyBorder="1" applyAlignment="1">
      <alignment horizontal="center" vertical="top"/>
    </xf>
    <xf numFmtId="0" fontId="14" fillId="0" borderId="0" xfId="2" applyFont="1" applyBorder="1" applyAlignment="1">
      <alignment vertical="center"/>
    </xf>
    <xf numFmtId="0" fontId="14" fillId="0" borderId="0" xfId="2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1" fillId="0" borderId="11" xfId="1" quotePrefix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58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8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11" fillId="0" borderId="14" xfId="1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 textRotation="255"/>
    </xf>
    <xf numFmtId="0" fontId="11" fillId="0" borderId="5" xfId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11" fillId="0" borderId="11" xfId="1" applyFont="1" applyFill="1" applyBorder="1" applyAlignment="1">
      <alignment horizontal="center" vertical="center"/>
    </xf>
    <xf numFmtId="20" fontId="11" fillId="0" borderId="11" xfId="1" applyNumberFormat="1" applyFont="1" applyFill="1" applyBorder="1" applyAlignment="1">
      <alignment horizontal="center" vertical="center"/>
    </xf>
    <xf numFmtId="58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8" fillId="0" borderId="11" xfId="2" applyFont="1" applyBorder="1" applyAlignment="1">
      <alignment horizontal="center" vertical="center" shrinkToFit="1"/>
    </xf>
    <xf numFmtId="0" fontId="19" fillId="0" borderId="10" xfId="2" quotePrefix="1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9" fillId="0" borderId="17" xfId="2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9" fillId="0" borderId="11" xfId="2" quotePrefix="1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20" fillId="0" borderId="10" xfId="2" applyFont="1" applyBorder="1" applyAlignment="1">
      <alignment vertical="center" shrinkToFit="1"/>
    </xf>
    <xf numFmtId="0" fontId="16" fillId="0" borderId="5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0" fillId="0" borderId="11" xfId="2" applyFont="1" applyBorder="1" applyAlignment="1">
      <alignment vertical="center" shrinkToFit="1"/>
    </xf>
    <xf numFmtId="0" fontId="20" fillId="0" borderId="14" xfId="2" applyFont="1" applyBorder="1" applyAlignment="1">
      <alignment vertical="center" shrinkToFit="1"/>
    </xf>
    <xf numFmtId="0" fontId="20" fillId="0" borderId="16" xfId="2" applyFont="1" applyBorder="1" applyAlignment="1">
      <alignment vertical="center" shrinkToFit="1"/>
    </xf>
    <xf numFmtId="0" fontId="20" fillId="0" borderId="30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9" fillId="0" borderId="12" xfId="2" quotePrefix="1" applyFont="1" applyBorder="1" applyAlignment="1">
      <alignment horizontal="center" vertical="center"/>
    </xf>
    <xf numFmtId="0" fontId="19" fillId="0" borderId="13" xfId="2" quotePrefix="1" applyFont="1" applyBorder="1" applyAlignment="1">
      <alignment horizontal="center" vertical="center"/>
    </xf>
    <xf numFmtId="0" fontId="19" fillId="0" borderId="24" xfId="2" quotePrefix="1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19" fillId="0" borderId="14" xfId="2" quotePrefix="1" applyFont="1" applyBorder="1" applyAlignment="1">
      <alignment horizontal="center" vertical="center" shrinkToFit="1"/>
    </xf>
    <xf numFmtId="0" fontId="19" fillId="0" borderId="16" xfId="2" quotePrefix="1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left" vertical="center"/>
    </xf>
    <xf numFmtId="0" fontId="20" fillId="0" borderId="14" xfId="2" applyFont="1" applyBorder="1" applyAlignment="1">
      <alignment horizontal="left" vertical="center" shrinkToFit="1"/>
    </xf>
    <xf numFmtId="0" fontId="20" fillId="0" borderId="16" xfId="2" applyFont="1" applyBorder="1" applyAlignment="1">
      <alignment horizontal="left" vertical="center" shrinkToFit="1"/>
    </xf>
    <xf numFmtId="0" fontId="21" fillId="0" borderId="1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9" fillId="0" borderId="4" xfId="2" quotePrefix="1" applyFont="1" applyBorder="1" applyAlignment="1">
      <alignment horizontal="center" vertical="center" shrinkToFit="1"/>
    </xf>
    <xf numFmtId="0" fontId="19" fillId="0" borderId="0" xfId="2" applyFont="1" applyBorder="1" applyAlignment="1">
      <alignment horizontal="center" vertical="center" shrinkToFit="1"/>
    </xf>
    <xf numFmtId="0" fontId="20" fillId="0" borderId="4" xfId="2" applyFont="1" applyBorder="1" applyAlignment="1">
      <alignment vertical="center" shrinkToFit="1"/>
    </xf>
    <xf numFmtId="0" fontId="20" fillId="0" borderId="0" xfId="2" applyFont="1" applyBorder="1" applyAlignment="1">
      <alignment vertical="center" shrinkToFit="1"/>
    </xf>
    <xf numFmtId="0" fontId="16" fillId="0" borderId="0" xfId="2" applyFont="1" applyBorder="1" applyAlignment="1">
      <alignment horizontal="center" vertical="center"/>
    </xf>
    <xf numFmtId="0" fontId="19" fillId="0" borderId="30" xfId="2" quotePrefix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4" borderId="10" xfId="0" applyFill="1" applyBorder="1" applyAlignment="1">
      <alignment horizontal="center" vertical="center" textRotation="255" shrinkToFit="1"/>
    </xf>
    <xf numFmtId="0" fontId="0" fillId="4" borderId="13" xfId="0" applyFill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</xdr:row>
      <xdr:rowOff>38100</xdr:rowOff>
    </xdr:from>
    <xdr:to>
      <xdr:col>13</xdr:col>
      <xdr:colOff>57150</xdr:colOff>
      <xdr:row>11</xdr:row>
      <xdr:rowOff>174116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1933575" y="1133475"/>
          <a:ext cx="2590800" cy="1469516"/>
          <a:chOff x="1933575" y="1133475"/>
          <a:chExt cx="2590800" cy="1469516"/>
        </a:xfrm>
      </xdr:grpSpPr>
      <xdr:pic>
        <xdr:nvPicPr>
          <xdr:cNvPr id="3" name="Picture 1" descr="ボール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807" y="2266949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図 3" descr="20150323101955.jpg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1133475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図 4" descr="bRMLdeFyaJR72MW_eqmLm_48.jpg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9717" y="15049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図 45" descr="2010-01-19_1651.png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28" y="1895475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76200</xdr:colOff>
      <xdr:row>34</xdr:row>
      <xdr:rowOff>38100</xdr:rowOff>
    </xdr:from>
    <xdr:to>
      <xdr:col>16</xdr:col>
      <xdr:colOff>95250</xdr:colOff>
      <xdr:row>43</xdr:row>
      <xdr:rowOff>171450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pSpPr/>
      </xdr:nvGrpSpPr>
      <xdr:grpSpPr>
        <a:xfrm>
          <a:off x="1924050" y="6819900"/>
          <a:ext cx="3352800" cy="1847850"/>
          <a:chOff x="1924050" y="6819900"/>
          <a:chExt cx="3352800" cy="1847850"/>
        </a:xfrm>
      </xdr:grpSpPr>
      <xdr:pic>
        <xdr:nvPicPr>
          <xdr:cNvPr id="8" name="Picture 1" descr="ボール2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057" y="7191374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図 3" descr="20150323101955.jpg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24050" y="6819900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図 4" descr="bRMLdeFyaJR72MW_eqmLm_48.jpg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4092" y="75628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図 45" descr="2010-01-19_1651.png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9478" y="8343900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1" descr="ボール2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950" y="7953375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104775</xdr:colOff>
      <xdr:row>14</xdr:row>
      <xdr:rowOff>38100</xdr:rowOff>
    </xdr:from>
    <xdr:to>
      <xdr:col>13</xdr:col>
      <xdr:colOff>76200</xdr:colOff>
      <xdr:row>21</xdr:row>
      <xdr:rowOff>174116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1952625" y="3028950"/>
          <a:ext cx="2590800" cy="1469516"/>
          <a:chOff x="1933575" y="1133475"/>
          <a:chExt cx="2590800" cy="1469516"/>
        </a:xfrm>
      </xdr:grpSpPr>
      <xdr:pic>
        <xdr:nvPicPr>
          <xdr:cNvPr id="14" name="Picture 1" descr="ボール2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807" y="2266949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図 3" descr="20150323101955.jpg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1133475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4" descr="bRMLdeFyaJR72MW_eqmLm_48.jpg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9717" y="15049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図 45" descr="2010-01-19_1651.png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28" y="1895475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95250</xdr:colOff>
      <xdr:row>24</xdr:row>
      <xdr:rowOff>38100</xdr:rowOff>
    </xdr:from>
    <xdr:to>
      <xdr:col>13</xdr:col>
      <xdr:colOff>66675</xdr:colOff>
      <xdr:row>31</xdr:row>
      <xdr:rowOff>174116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pSpPr/>
      </xdr:nvGrpSpPr>
      <xdr:grpSpPr>
        <a:xfrm>
          <a:off x="1943100" y="4924425"/>
          <a:ext cx="2590800" cy="1469516"/>
          <a:chOff x="1933575" y="1133475"/>
          <a:chExt cx="2590800" cy="1469516"/>
        </a:xfrm>
      </xdr:grpSpPr>
      <xdr:pic>
        <xdr:nvPicPr>
          <xdr:cNvPr id="19" name="Picture 1" descr="ボール2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807" y="2266949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図 3" descr="20150323101955.jpg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1133475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図 4" descr="bRMLdeFyaJR72MW_eqmLm_48.jpg"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9717" y="15049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45" descr="2010-01-19_1651.png"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28" y="1895475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76200</xdr:colOff>
      <xdr:row>46</xdr:row>
      <xdr:rowOff>38100</xdr:rowOff>
    </xdr:from>
    <xdr:to>
      <xdr:col>16</xdr:col>
      <xdr:colOff>95250</xdr:colOff>
      <xdr:row>55</xdr:row>
      <xdr:rowOff>171450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GrpSpPr/>
      </xdr:nvGrpSpPr>
      <xdr:grpSpPr>
        <a:xfrm>
          <a:off x="1924050" y="9096375"/>
          <a:ext cx="3352800" cy="1847850"/>
          <a:chOff x="1924050" y="6819900"/>
          <a:chExt cx="3352800" cy="1847850"/>
        </a:xfrm>
      </xdr:grpSpPr>
      <xdr:pic>
        <xdr:nvPicPr>
          <xdr:cNvPr id="24" name="Picture 1" descr="ボール2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057" y="7191374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3" descr="20150323101955.jpg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24050" y="6819900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" name="図 4" descr="bRMLdeFyaJR72MW_eqmLm_48.jpg"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4092" y="75628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図 45" descr="2010-01-19_1651.png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9478" y="8343900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1" descr="ボール2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950" y="7953375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76200</xdr:colOff>
      <xdr:row>61</xdr:row>
      <xdr:rowOff>38100</xdr:rowOff>
    </xdr:from>
    <xdr:to>
      <xdr:col>16</xdr:col>
      <xdr:colOff>95250</xdr:colOff>
      <xdr:row>70</xdr:row>
      <xdr:rowOff>171450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GrpSpPr/>
      </xdr:nvGrpSpPr>
      <xdr:grpSpPr>
        <a:xfrm>
          <a:off x="1924050" y="11801475"/>
          <a:ext cx="3352800" cy="1847850"/>
          <a:chOff x="1924050" y="6819900"/>
          <a:chExt cx="3352800" cy="1847850"/>
        </a:xfrm>
      </xdr:grpSpPr>
      <xdr:pic>
        <xdr:nvPicPr>
          <xdr:cNvPr id="30" name="Picture 1" descr="ボール2"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057" y="7191374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3" descr="20150323101955.jpg"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24050" y="6819900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図 4" descr="bRMLdeFyaJR72MW_eqmLm_48.jpg"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4092" y="75628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図 45" descr="2010-01-19_1651.png"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9478" y="8343900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1" descr="ボール2"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950" y="7953375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76200</xdr:colOff>
      <xdr:row>73</xdr:row>
      <xdr:rowOff>38100</xdr:rowOff>
    </xdr:from>
    <xdr:to>
      <xdr:col>16</xdr:col>
      <xdr:colOff>95250</xdr:colOff>
      <xdr:row>82</xdr:row>
      <xdr:rowOff>171450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GrpSpPr/>
      </xdr:nvGrpSpPr>
      <xdr:grpSpPr>
        <a:xfrm>
          <a:off x="1924050" y="14077950"/>
          <a:ext cx="3352800" cy="1847850"/>
          <a:chOff x="1924050" y="6819900"/>
          <a:chExt cx="3352800" cy="1847850"/>
        </a:xfrm>
      </xdr:grpSpPr>
      <xdr:pic>
        <xdr:nvPicPr>
          <xdr:cNvPr id="36" name="Picture 1" descr="ボール2"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057" y="7191374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図 3" descr="20150323101955.jpg"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24050" y="6819900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4" descr="bRMLdeFyaJR72MW_eqmLm_48.jpg"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4092" y="75628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図 45" descr="2010-01-19_1651.png"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9478" y="8343900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1" descr="ボール2"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950" y="7953375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95250</xdr:colOff>
      <xdr:row>88</xdr:row>
      <xdr:rowOff>38100</xdr:rowOff>
    </xdr:from>
    <xdr:to>
      <xdr:col>13</xdr:col>
      <xdr:colOff>66675</xdr:colOff>
      <xdr:row>95</xdr:row>
      <xdr:rowOff>174116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GrpSpPr/>
      </xdr:nvGrpSpPr>
      <xdr:grpSpPr>
        <a:xfrm>
          <a:off x="1943100" y="16773525"/>
          <a:ext cx="2590800" cy="1469516"/>
          <a:chOff x="1933575" y="1133475"/>
          <a:chExt cx="2590800" cy="1469516"/>
        </a:xfrm>
      </xdr:grpSpPr>
      <xdr:pic>
        <xdr:nvPicPr>
          <xdr:cNvPr id="42" name="Picture 1" descr="ボール2"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807" y="2266949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図 3" descr="20150323101955.jpg"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1133475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4" descr="bRMLdeFyaJR72MW_eqmLm_48.jpg"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9717" y="15049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図 45" descr="2010-01-19_1651.png"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28" y="1895475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95250</xdr:colOff>
      <xdr:row>98</xdr:row>
      <xdr:rowOff>38100</xdr:rowOff>
    </xdr:from>
    <xdr:to>
      <xdr:col>13</xdr:col>
      <xdr:colOff>66675</xdr:colOff>
      <xdr:row>105</xdr:row>
      <xdr:rowOff>174116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GrpSpPr/>
      </xdr:nvGrpSpPr>
      <xdr:grpSpPr>
        <a:xfrm>
          <a:off x="1943100" y="18669000"/>
          <a:ext cx="2590800" cy="1469516"/>
          <a:chOff x="1933575" y="1133475"/>
          <a:chExt cx="2590800" cy="1469516"/>
        </a:xfrm>
      </xdr:grpSpPr>
      <xdr:pic>
        <xdr:nvPicPr>
          <xdr:cNvPr id="47" name="Picture 1" descr="ボール2"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1807" y="2266949"/>
            <a:ext cx="352568" cy="3360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" name="図 3" descr="20150323101955.jpg">
            <a:extLst>
              <a:ext uri="{FF2B5EF4-FFF2-40B4-BE49-F238E27FC236}">
                <a16:creationId xmlns:a16="http://schemas.microsoft.com/office/drawing/2014/main" id="{00000000-0008-0000-0A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1133475"/>
            <a:ext cx="554460" cy="321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図 4" descr="bRMLdeFyaJR72MW_eqmLm_48.jpg">
            <a:extLst>
              <a:ext uri="{FF2B5EF4-FFF2-40B4-BE49-F238E27FC236}">
                <a16:creationId xmlns:a16="http://schemas.microsoft.com/office/drawing/2014/main" id="{00000000-0008-0000-0A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9717" y="1504950"/>
            <a:ext cx="341776" cy="33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図 45" descr="2010-01-19_1651.png">
            <a:extLst>
              <a:ext uri="{FF2B5EF4-FFF2-40B4-BE49-F238E27FC236}">
                <a16:creationId xmlns:a16="http://schemas.microsoft.com/office/drawing/2014/main" id="{00000000-0008-0000-0A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0728" y="1895475"/>
            <a:ext cx="427372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104777</xdr:colOff>
      <xdr:row>11</xdr:row>
      <xdr:rowOff>152401</xdr:rowOff>
    </xdr:from>
    <xdr:to>
      <xdr:col>20</xdr:col>
      <xdr:colOff>118368</xdr:colOff>
      <xdr:row>17</xdr:row>
      <xdr:rowOff>1</xdr:rowOff>
    </xdr:to>
    <xdr:pic>
      <xdr:nvPicPr>
        <xdr:cNvPr id="2" name="図 4" descr="2015032310195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2" y="2276476"/>
          <a:ext cx="110896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100290</xdr:colOff>
      <xdr:row>4</xdr:row>
      <xdr:rowOff>62592</xdr:rowOff>
    </xdr:from>
    <xdr:to>
      <xdr:col>20</xdr:col>
      <xdr:colOff>133350</xdr:colOff>
      <xdr:row>8</xdr:row>
      <xdr:rowOff>161507</xdr:rowOff>
    </xdr:to>
    <xdr:pic>
      <xdr:nvPicPr>
        <xdr:cNvPr id="2" name="図 10" descr="bRMLdeFyaJR72MW_eqmLm_48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865" y="1034142"/>
          <a:ext cx="575985" cy="78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178732</xdr:colOff>
      <xdr:row>24</xdr:row>
      <xdr:rowOff>46092</xdr:rowOff>
    </xdr:from>
    <xdr:to>
      <xdr:col>21</xdr:col>
      <xdr:colOff>28575</xdr:colOff>
      <xdr:row>28</xdr:row>
      <xdr:rowOff>164238</xdr:rowOff>
    </xdr:to>
    <xdr:pic>
      <xdr:nvPicPr>
        <xdr:cNvPr id="3" name="図 45" descr="2010-01-19_165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4332" y="5856342"/>
          <a:ext cx="754718" cy="803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tabSelected="1" workbookViewId="0"/>
  </sheetViews>
  <sheetFormatPr defaultRowHeight="13.5" x14ac:dyDescent="0.15"/>
  <cols>
    <col min="1" max="1" width="9" style="4"/>
    <col min="2" max="2" width="3.75" style="4" customWidth="1"/>
    <col min="3" max="3" width="33.625" style="4" customWidth="1"/>
    <col min="4" max="4" width="17" style="4" customWidth="1"/>
    <col min="5" max="5" width="13.375" style="4" customWidth="1"/>
    <col min="6" max="6" width="4.625" style="4" customWidth="1"/>
    <col min="7" max="16384" width="9" style="4"/>
  </cols>
  <sheetData>
    <row r="1" spans="1:6" ht="17.25" customHeight="1" x14ac:dyDescent="0.15">
      <c r="D1" s="132" t="s">
        <v>3</v>
      </c>
      <c r="E1" s="133"/>
    </row>
    <row r="2" spans="1:6" ht="17.25" customHeight="1" x14ac:dyDescent="0.15">
      <c r="A2" s="134" t="s">
        <v>4</v>
      </c>
      <c r="B2" s="135"/>
      <c r="C2" s="135"/>
      <c r="D2" s="135"/>
      <c r="E2" s="135"/>
    </row>
    <row r="3" spans="1:6" ht="17.25" customHeight="1" x14ac:dyDescent="0.15">
      <c r="A3" s="136" t="s">
        <v>5</v>
      </c>
      <c r="B3" s="137"/>
      <c r="C3" s="137"/>
      <c r="D3" s="137"/>
      <c r="E3" s="137"/>
    </row>
    <row r="4" spans="1:6" ht="17.45" customHeight="1" x14ac:dyDescent="0.15">
      <c r="A4" s="5" t="s">
        <v>6</v>
      </c>
      <c r="B4" s="6" t="s">
        <v>7</v>
      </c>
      <c r="C4" s="6" t="s">
        <v>0</v>
      </c>
      <c r="D4" s="6" t="s">
        <v>8</v>
      </c>
      <c r="E4" s="6"/>
    </row>
    <row r="5" spans="1:6" ht="17.45" customHeight="1" x14ac:dyDescent="0.15">
      <c r="A5" s="131" t="s">
        <v>9</v>
      </c>
      <c r="B5" s="7">
        <v>1</v>
      </c>
      <c r="C5" s="8" t="s">
        <v>10</v>
      </c>
      <c r="D5" s="8" t="s">
        <v>11</v>
      </c>
      <c r="E5" s="6" t="s">
        <v>12</v>
      </c>
      <c r="F5" s="9"/>
    </row>
    <row r="6" spans="1:6" ht="17.45" customHeight="1" x14ac:dyDescent="0.15">
      <c r="A6" s="131"/>
      <c r="B6" s="7">
        <v>2</v>
      </c>
      <c r="C6" s="8" t="s">
        <v>13</v>
      </c>
      <c r="D6" s="8" t="s">
        <v>14</v>
      </c>
      <c r="E6" s="8"/>
    </row>
    <row r="7" spans="1:6" ht="17.45" customHeight="1" x14ac:dyDescent="0.15">
      <c r="A7" s="131"/>
      <c r="B7" s="7">
        <v>3</v>
      </c>
      <c r="C7" s="8" t="s">
        <v>15</v>
      </c>
      <c r="D7" s="8" t="s">
        <v>16</v>
      </c>
      <c r="E7" s="8"/>
    </row>
    <row r="8" spans="1:6" ht="17.45" customHeight="1" x14ac:dyDescent="0.15">
      <c r="A8" s="131"/>
      <c r="B8" s="7">
        <v>4</v>
      </c>
      <c r="C8" s="8" t="s">
        <v>17</v>
      </c>
      <c r="D8" s="8" t="s">
        <v>18</v>
      </c>
      <c r="E8" s="8"/>
    </row>
    <row r="9" spans="1:6" ht="17.45" customHeight="1" x14ac:dyDescent="0.15">
      <c r="A9" s="131" t="s">
        <v>19</v>
      </c>
      <c r="B9" s="7">
        <v>5</v>
      </c>
      <c r="C9" s="8" t="s">
        <v>20</v>
      </c>
      <c r="D9" s="8" t="s">
        <v>21</v>
      </c>
      <c r="E9" s="8"/>
      <c r="F9" s="9"/>
    </row>
    <row r="10" spans="1:6" ht="17.45" customHeight="1" x14ac:dyDescent="0.15">
      <c r="A10" s="131"/>
      <c r="B10" s="7">
        <v>6</v>
      </c>
      <c r="C10" s="8" t="s">
        <v>22</v>
      </c>
      <c r="D10" s="8" t="s">
        <v>23</v>
      </c>
      <c r="E10" s="8"/>
    </row>
    <row r="11" spans="1:6" ht="17.45" customHeight="1" x14ac:dyDescent="0.15">
      <c r="A11" s="131"/>
      <c r="B11" s="7">
        <v>7</v>
      </c>
      <c r="C11" s="8" t="s">
        <v>24</v>
      </c>
      <c r="D11" s="8" t="s">
        <v>25</v>
      </c>
      <c r="E11" s="8"/>
    </row>
    <row r="12" spans="1:6" ht="17.45" customHeight="1" x14ac:dyDescent="0.15">
      <c r="A12" s="131"/>
      <c r="B12" s="7">
        <v>8</v>
      </c>
      <c r="C12" s="8" t="s">
        <v>26</v>
      </c>
      <c r="D12" s="8" t="s">
        <v>16</v>
      </c>
      <c r="E12" s="8"/>
    </row>
    <row r="13" spans="1:6" ht="17.45" customHeight="1" x14ac:dyDescent="0.15">
      <c r="A13" s="131" t="s">
        <v>27</v>
      </c>
      <c r="B13" s="7">
        <v>9</v>
      </c>
      <c r="C13" s="8" t="s">
        <v>28</v>
      </c>
      <c r="D13" s="8" t="s">
        <v>23</v>
      </c>
      <c r="E13" s="8"/>
      <c r="F13" s="9"/>
    </row>
    <row r="14" spans="1:6" ht="17.45" customHeight="1" x14ac:dyDescent="0.15">
      <c r="A14" s="131"/>
      <c r="B14" s="7">
        <v>10</v>
      </c>
      <c r="C14" s="8" t="s">
        <v>29</v>
      </c>
      <c r="D14" s="8" t="s">
        <v>16</v>
      </c>
      <c r="E14" s="8"/>
      <c r="F14" s="10"/>
    </row>
    <row r="15" spans="1:6" ht="17.45" customHeight="1" x14ac:dyDescent="0.15">
      <c r="A15" s="131"/>
      <c r="B15" s="7">
        <v>11</v>
      </c>
      <c r="C15" s="8" t="s">
        <v>30</v>
      </c>
      <c r="D15" s="8" t="s">
        <v>23</v>
      </c>
      <c r="E15" s="8"/>
    </row>
    <row r="16" spans="1:6" ht="17.45" customHeight="1" x14ac:dyDescent="0.15">
      <c r="A16" s="131"/>
      <c r="B16" s="7">
        <v>12</v>
      </c>
      <c r="C16" s="8" t="s">
        <v>31</v>
      </c>
      <c r="D16" s="8" t="s">
        <v>25</v>
      </c>
      <c r="E16" s="8"/>
    </row>
    <row r="17" spans="1:6" ht="17.45" customHeight="1" x14ac:dyDescent="0.15">
      <c r="A17" s="131" t="s">
        <v>32</v>
      </c>
      <c r="B17" s="7">
        <v>13</v>
      </c>
      <c r="C17" s="8" t="s">
        <v>33</v>
      </c>
      <c r="D17" s="8" t="s">
        <v>34</v>
      </c>
      <c r="E17" s="8"/>
      <c r="F17" s="9"/>
    </row>
    <row r="18" spans="1:6" ht="17.45" customHeight="1" x14ac:dyDescent="0.15">
      <c r="A18" s="131"/>
      <c r="B18" s="7">
        <v>14</v>
      </c>
      <c r="C18" s="8" t="s">
        <v>35</v>
      </c>
      <c r="D18" s="8" t="s">
        <v>21</v>
      </c>
      <c r="E18" s="8"/>
      <c r="F18" s="9"/>
    </row>
    <row r="19" spans="1:6" ht="17.45" customHeight="1" x14ac:dyDescent="0.15">
      <c r="A19" s="131"/>
      <c r="B19" s="7">
        <v>15</v>
      </c>
      <c r="C19" s="8" t="s">
        <v>36</v>
      </c>
      <c r="D19" s="8" t="s">
        <v>37</v>
      </c>
      <c r="E19" s="8"/>
      <c r="F19" s="10"/>
    </row>
    <row r="20" spans="1:6" ht="17.45" customHeight="1" x14ac:dyDescent="0.15">
      <c r="A20" s="131"/>
      <c r="B20" s="7">
        <v>16</v>
      </c>
      <c r="C20" s="8" t="s">
        <v>38</v>
      </c>
      <c r="D20" s="8" t="s">
        <v>23</v>
      </c>
      <c r="E20" s="8"/>
    </row>
    <row r="21" spans="1:6" ht="17.45" customHeight="1" x14ac:dyDescent="0.15">
      <c r="A21" s="131"/>
      <c r="B21" s="7">
        <v>17</v>
      </c>
      <c r="C21" s="11" t="s">
        <v>39</v>
      </c>
      <c r="D21" s="8" t="s">
        <v>37</v>
      </c>
      <c r="E21" s="8"/>
    </row>
    <row r="22" spans="1:6" ht="17.45" customHeight="1" x14ac:dyDescent="0.15">
      <c r="A22" s="131" t="s">
        <v>40</v>
      </c>
      <c r="B22" s="7">
        <v>18</v>
      </c>
      <c r="C22" s="8" t="s">
        <v>41</v>
      </c>
      <c r="D22" s="8" t="s">
        <v>18</v>
      </c>
      <c r="E22" s="8"/>
      <c r="F22" s="9"/>
    </row>
    <row r="23" spans="1:6" ht="17.45" customHeight="1" x14ac:dyDescent="0.15">
      <c r="A23" s="131"/>
      <c r="B23" s="7">
        <v>19</v>
      </c>
      <c r="C23" s="8" t="s">
        <v>42</v>
      </c>
      <c r="D23" s="8" t="s">
        <v>43</v>
      </c>
      <c r="E23" s="8"/>
      <c r="F23" s="10"/>
    </row>
    <row r="24" spans="1:6" ht="17.45" customHeight="1" x14ac:dyDescent="0.15">
      <c r="A24" s="131"/>
      <c r="B24" s="7">
        <v>20</v>
      </c>
      <c r="C24" s="8" t="s">
        <v>44</v>
      </c>
      <c r="D24" s="8" t="s">
        <v>23</v>
      </c>
      <c r="E24" s="8"/>
    </row>
    <row r="25" spans="1:6" ht="17.45" customHeight="1" x14ac:dyDescent="0.15">
      <c r="A25" s="131"/>
      <c r="B25" s="7">
        <v>21</v>
      </c>
      <c r="C25" s="8" t="s">
        <v>45</v>
      </c>
      <c r="D25" s="8" t="s">
        <v>46</v>
      </c>
      <c r="E25" s="8"/>
    </row>
    <row r="26" spans="1:6" ht="17.45" customHeight="1" x14ac:dyDescent="0.15">
      <c r="A26" s="131"/>
      <c r="B26" s="7">
        <v>22</v>
      </c>
      <c r="C26" s="8" t="s">
        <v>47</v>
      </c>
      <c r="D26" s="8" t="s">
        <v>37</v>
      </c>
      <c r="E26" s="8"/>
    </row>
    <row r="27" spans="1:6" ht="17.45" customHeight="1" x14ac:dyDescent="0.15">
      <c r="A27" s="140" t="s">
        <v>48</v>
      </c>
      <c r="B27" s="137"/>
      <c r="C27" s="137"/>
      <c r="D27" s="137"/>
      <c r="E27" s="137"/>
    </row>
    <row r="28" spans="1:6" ht="17.45" customHeight="1" x14ac:dyDescent="0.15">
      <c r="A28" s="141" t="s">
        <v>49</v>
      </c>
      <c r="B28" s="7">
        <v>23</v>
      </c>
      <c r="C28" s="8" t="s">
        <v>50</v>
      </c>
      <c r="D28" s="8" t="s">
        <v>37</v>
      </c>
      <c r="E28" s="12"/>
    </row>
    <row r="29" spans="1:6" ht="17.45" customHeight="1" x14ac:dyDescent="0.15">
      <c r="A29" s="141"/>
      <c r="B29" s="7">
        <v>24</v>
      </c>
      <c r="C29" s="8" t="s">
        <v>51</v>
      </c>
      <c r="D29" s="8" t="s">
        <v>11</v>
      </c>
      <c r="E29" s="12"/>
    </row>
    <row r="30" spans="1:6" ht="17.45" customHeight="1" x14ac:dyDescent="0.15">
      <c r="A30" s="141"/>
      <c r="B30" s="7">
        <v>25</v>
      </c>
      <c r="C30" s="8" t="s">
        <v>52</v>
      </c>
      <c r="D30" s="8" t="s">
        <v>37</v>
      </c>
      <c r="E30" s="12"/>
    </row>
    <row r="31" spans="1:6" ht="17.45" customHeight="1" x14ac:dyDescent="0.15">
      <c r="A31" s="141"/>
      <c r="B31" s="7">
        <v>26</v>
      </c>
      <c r="C31" s="8" t="s">
        <v>53</v>
      </c>
      <c r="D31" s="8" t="s">
        <v>23</v>
      </c>
      <c r="E31" s="12"/>
    </row>
    <row r="32" spans="1:6" ht="17.45" customHeight="1" x14ac:dyDescent="0.15">
      <c r="A32" s="141"/>
      <c r="B32" s="7">
        <v>27</v>
      </c>
      <c r="C32" s="8" t="s">
        <v>54</v>
      </c>
      <c r="D32" s="8" t="s">
        <v>37</v>
      </c>
      <c r="E32" s="12"/>
    </row>
    <row r="33" spans="1:5" ht="17.45" customHeight="1" x14ac:dyDescent="0.15">
      <c r="A33" s="141" t="s">
        <v>55</v>
      </c>
      <c r="B33" s="7">
        <v>28</v>
      </c>
      <c r="C33" s="8" t="s">
        <v>56</v>
      </c>
      <c r="D33" s="8" t="s">
        <v>23</v>
      </c>
      <c r="E33" s="12"/>
    </row>
    <row r="34" spans="1:5" ht="17.45" customHeight="1" x14ac:dyDescent="0.15">
      <c r="A34" s="141"/>
      <c r="B34" s="7">
        <v>29</v>
      </c>
      <c r="C34" s="8" t="s">
        <v>57</v>
      </c>
      <c r="D34" s="8" t="s">
        <v>46</v>
      </c>
      <c r="E34" s="12"/>
    </row>
    <row r="35" spans="1:5" ht="17.45" customHeight="1" x14ac:dyDescent="0.15">
      <c r="A35" s="141"/>
      <c r="B35" s="7">
        <v>30</v>
      </c>
      <c r="C35" s="8" t="s">
        <v>58</v>
      </c>
      <c r="D35" s="8" t="s">
        <v>21</v>
      </c>
      <c r="E35" s="12"/>
    </row>
    <row r="36" spans="1:5" ht="17.45" customHeight="1" x14ac:dyDescent="0.15">
      <c r="A36" s="141"/>
      <c r="B36" s="7">
        <v>31</v>
      </c>
      <c r="C36" s="8" t="s">
        <v>59</v>
      </c>
      <c r="D36" s="8" t="s">
        <v>37</v>
      </c>
      <c r="E36" s="12"/>
    </row>
    <row r="37" spans="1:5" ht="17.45" customHeight="1" x14ac:dyDescent="0.15">
      <c r="A37" s="141"/>
      <c r="B37" s="7">
        <v>32</v>
      </c>
      <c r="C37" s="8" t="s">
        <v>60</v>
      </c>
      <c r="D37" s="8" t="s">
        <v>25</v>
      </c>
      <c r="E37" s="12"/>
    </row>
    <row r="38" spans="1:5" ht="17.45" customHeight="1" x14ac:dyDescent="0.4">
      <c r="A38" s="142" t="s">
        <v>61</v>
      </c>
      <c r="B38" s="143"/>
      <c r="C38" s="143"/>
      <c r="D38" s="143"/>
      <c r="E38" s="143"/>
    </row>
    <row r="39" spans="1:5" ht="17.45" customHeight="1" x14ac:dyDescent="0.15">
      <c r="A39" s="131" t="s">
        <v>62</v>
      </c>
      <c r="B39" s="7">
        <v>33</v>
      </c>
      <c r="C39" s="13" t="s">
        <v>63</v>
      </c>
      <c r="D39" s="8" t="s">
        <v>37</v>
      </c>
      <c r="E39" s="12"/>
    </row>
    <row r="40" spans="1:5" ht="17.45" customHeight="1" x14ac:dyDescent="0.15">
      <c r="A40" s="131"/>
      <c r="B40" s="7">
        <v>34</v>
      </c>
      <c r="C40" s="13" t="s">
        <v>64</v>
      </c>
      <c r="D40" s="8" t="s">
        <v>46</v>
      </c>
      <c r="E40" s="12"/>
    </row>
    <row r="41" spans="1:5" ht="17.45" customHeight="1" x14ac:dyDescent="0.15">
      <c r="A41" s="131"/>
      <c r="B41" s="7">
        <v>35</v>
      </c>
      <c r="C41" s="13" t="s">
        <v>65</v>
      </c>
      <c r="D41" s="8" t="s">
        <v>23</v>
      </c>
      <c r="E41" s="12"/>
    </row>
    <row r="42" spans="1:5" ht="17.45" customHeight="1" x14ac:dyDescent="0.15">
      <c r="A42" s="131"/>
      <c r="B42" s="7">
        <v>36</v>
      </c>
      <c r="C42" s="13" t="s">
        <v>66</v>
      </c>
      <c r="D42" s="8" t="s">
        <v>25</v>
      </c>
      <c r="E42" s="12"/>
    </row>
    <row r="43" spans="1:5" ht="17.45" customHeight="1" x14ac:dyDescent="0.15">
      <c r="A43" s="131" t="s">
        <v>67</v>
      </c>
      <c r="B43" s="7">
        <v>37</v>
      </c>
      <c r="C43" s="13" t="s">
        <v>68</v>
      </c>
      <c r="D43" s="8" t="s">
        <v>16</v>
      </c>
      <c r="E43" s="12"/>
    </row>
    <row r="44" spans="1:5" ht="17.45" customHeight="1" x14ac:dyDescent="0.15">
      <c r="A44" s="131"/>
      <c r="B44" s="7">
        <v>38</v>
      </c>
      <c r="C44" s="13" t="s">
        <v>69</v>
      </c>
      <c r="D44" s="8" t="s">
        <v>25</v>
      </c>
      <c r="E44" s="12"/>
    </row>
    <row r="45" spans="1:5" ht="17.45" customHeight="1" x14ac:dyDescent="0.15">
      <c r="A45" s="131"/>
      <c r="B45" s="7">
        <v>39</v>
      </c>
      <c r="C45" s="13" t="s">
        <v>70</v>
      </c>
      <c r="D45" s="8" t="s">
        <v>23</v>
      </c>
      <c r="E45" s="12"/>
    </row>
    <row r="46" spans="1:5" ht="17.45" customHeight="1" x14ac:dyDescent="0.15">
      <c r="A46" s="131"/>
      <c r="B46" s="7">
        <v>40</v>
      </c>
      <c r="C46" s="13" t="s">
        <v>71</v>
      </c>
      <c r="D46" s="8" t="s">
        <v>23</v>
      </c>
      <c r="E46" s="12"/>
    </row>
    <row r="47" spans="1:5" ht="17.45" customHeight="1" x14ac:dyDescent="0.15">
      <c r="A47" s="138"/>
      <c r="B47" s="14"/>
      <c r="C47" s="14"/>
      <c r="D47" s="15"/>
      <c r="E47" s="15"/>
    </row>
    <row r="48" spans="1:5" ht="17.45" customHeight="1" x14ac:dyDescent="0.15">
      <c r="A48" s="139"/>
      <c r="B48" s="10"/>
      <c r="C48" s="10"/>
      <c r="D48" s="16"/>
      <c r="E48" s="16"/>
    </row>
    <row r="49" spans="1:5" ht="17.45" customHeight="1" x14ac:dyDescent="0.15">
      <c r="A49" s="139"/>
      <c r="B49" s="10"/>
      <c r="C49" s="10"/>
      <c r="D49" s="16"/>
      <c r="E49" s="16"/>
    </row>
  </sheetData>
  <mergeCells count="15">
    <mergeCell ref="A39:A42"/>
    <mergeCell ref="A43:A46"/>
    <mergeCell ref="A47:A49"/>
    <mergeCell ref="A17:A21"/>
    <mergeCell ref="A22:A26"/>
    <mergeCell ref="A27:E27"/>
    <mergeCell ref="A28:A32"/>
    <mergeCell ref="A33:A37"/>
    <mergeCell ref="A38:E38"/>
    <mergeCell ref="A13:A16"/>
    <mergeCell ref="D1:E1"/>
    <mergeCell ref="A2:E2"/>
    <mergeCell ref="A3:E3"/>
    <mergeCell ref="A5:A8"/>
    <mergeCell ref="A9:A12"/>
  </mergeCells>
  <phoneticPr fontId="1"/>
  <pageMargins left="0.86614173228346458" right="0" top="0.39370078740157483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1"/>
  <sheetViews>
    <sheetView zoomScale="55" zoomScaleNormal="55" workbookViewId="0">
      <selection sqref="A1:H1"/>
    </sheetView>
  </sheetViews>
  <sheetFormatPr defaultRowHeight="13.5" x14ac:dyDescent="0.4"/>
  <cols>
    <col min="1" max="1" width="8" style="17" customWidth="1"/>
    <col min="2" max="2" width="5.625" style="17" customWidth="1"/>
    <col min="3" max="3" width="8.625" style="17" customWidth="1"/>
    <col min="4" max="4" width="30.625" style="17" customWidth="1"/>
    <col min="5" max="5" width="5.625" style="17" customWidth="1"/>
    <col min="6" max="6" width="3.625" style="17" customWidth="1"/>
    <col min="7" max="7" width="5.625" style="17" customWidth="1"/>
    <col min="8" max="8" width="30.625" style="17" customWidth="1"/>
    <col min="9" max="9" width="8" style="17" customWidth="1"/>
    <col min="10" max="10" width="5.625" style="17" customWidth="1"/>
    <col min="11" max="11" width="8.625" style="17" customWidth="1"/>
    <col min="12" max="12" width="30.625" style="17" customWidth="1"/>
    <col min="13" max="13" width="5.625" style="17" customWidth="1"/>
    <col min="14" max="14" width="3.625" style="17" customWidth="1"/>
    <col min="15" max="15" width="5.625" style="17" customWidth="1"/>
    <col min="16" max="16" width="30.625" style="17" customWidth="1"/>
    <col min="17" max="17" width="8" style="17" customWidth="1"/>
    <col min="18" max="18" width="5.625" style="17" customWidth="1"/>
    <col min="19" max="19" width="8.625" style="17" customWidth="1"/>
    <col min="20" max="20" width="30.625" style="17" customWidth="1"/>
    <col min="21" max="21" width="5.625" style="17" customWidth="1"/>
    <col min="22" max="22" width="3.625" style="17" customWidth="1"/>
    <col min="23" max="23" width="5.625" style="17" customWidth="1"/>
    <col min="24" max="24" width="30.625" style="17" customWidth="1"/>
    <col min="25" max="25" width="1.625" style="17" customWidth="1"/>
    <col min="26" max="16384" width="9" style="17"/>
  </cols>
  <sheetData>
    <row r="1" spans="1:24" ht="24.95" customHeight="1" x14ac:dyDescent="0.4">
      <c r="A1" s="144" t="s">
        <v>72</v>
      </c>
      <c r="B1" s="145"/>
      <c r="C1" s="145"/>
      <c r="D1" s="145"/>
      <c r="E1" s="145"/>
      <c r="F1" s="145"/>
      <c r="G1" s="145"/>
      <c r="H1" s="145"/>
      <c r="I1" s="144" t="s">
        <v>72</v>
      </c>
      <c r="J1" s="145"/>
      <c r="K1" s="145"/>
      <c r="L1" s="145"/>
      <c r="M1" s="145"/>
      <c r="N1" s="145"/>
      <c r="O1" s="145"/>
      <c r="P1" s="145"/>
      <c r="Q1" s="144" t="s">
        <v>72</v>
      </c>
      <c r="R1" s="145"/>
      <c r="S1" s="145"/>
      <c r="T1" s="145"/>
      <c r="U1" s="145"/>
      <c r="V1" s="145"/>
      <c r="W1" s="145"/>
      <c r="X1" s="145"/>
    </row>
    <row r="2" spans="1:24" ht="15" customHeight="1" x14ac:dyDescent="0.4"/>
    <row r="3" spans="1:24" s="18" customFormat="1" ht="17.45" customHeight="1" x14ac:dyDescent="0.4">
      <c r="A3" s="146" t="s">
        <v>73</v>
      </c>
      <c r="B3" s="147"/>
      <c r="C3" s="147"/>
      <c r="D3" s="148" t="s">
        <v>74</v>
      </c>
      <c r="E3" s="148"/>
      <c r="F3" s="148"/>
      <c r="G3" s="148"/>
      <c r="H3" s="148"/>
      <c r="I3" s="149" t="s">
        <v>75</v>
      </c>
      <c r="J3" s="150"/>
      <c r="K3" s="150"/>
      <c r="L3" s="148" t="s">
        <v>74</v>
      </c>
      <c r="M3" s="148"/>
      <c r="N3" s="148"/>
      <c r="O3" s="148"/>
      <c r="P3" s="148"/>
      <c r="Q3" s="146" t="s">
        <v>2</v>
      </c>
      <c r="R3" s="147"/>
      <c r="S3" s="147"/>
      <c r="T3" s="148" t="s">
        <v>74</v>
      </c>
      <c r="U3" s="148"/>
      <c r="V3" s="148"/>
      <c r="W3" s="148"/>
      <c r="X3" s="148"/>
    </row>
    <row r="4" spans="1:24" s="18" customFormat="1" ht="17.45" customHeight="1" x14ac:dyDescent="0.4">
      <c r="A4" s="19"/>
      <c r="B4" s="20" t="s">
        <v>76</v>
      </c>
      <c r="C4" s="20" t="s">
        <v>77</v>
      </c>
      <c r="D4" s="21" t="s">
        <v>0</v>
      </c>
      <c r="E4" s="22"/>
      <c r="F4" s="23" t="s">
        <v>78</v>
      </c>
      <c r="G4" s="24"/>
      <c r="H4" s="25" t="s">
        <v>0</v>
      </c>
      <c r="I4" s="20"/>
      <c r="J4" s="20" t="s">
        <v>76</v>
      </c>
      <c r="K4" s="20" t="s">
        <v>77</v>
      </c>
      <c r="L4" s="20" t="s">
        <v>0</v>
      </c>
      <c r="M4" s="20"/>
      <c r="N4" s="20" t="s">
        <v>78</v>
      </c>
      <c r="O4" s="20"/>
      <c r="P4" s="20" t="s">
        <v>0</v>
      </c>
      <c r="Q4" s="20"/>
      <c r="R4" s="20" t="s">
        <v>76</v>
      </c>
      <c r="S4" s="20" t="s">
        <v>77</v>
      </c>
      <c r="T4" s="20" t="s">
        <v>0</v>
      </c>
      <c r="U4" s="20"/>
      <c r="V4" s="20" t="s">
        <v>78</v>
      </c>
      <c r="W4" s="20"/>
      <c r="X4" s="20" t="s">
        <v>0</v>
      </c>
    </row>
    <row r="5" spans="1:24" s="18" customFormat="1" ht="17.45" customHeight="1" x14ac:dyDescent="0.4">
      <c r="A5" s="151" t="s">
        <v>79</v>
      </c>
      <c r="B5" s="20">
        <v>1</v>
      </c>
      <c r="C5" s="26">
        <v>0.375</v>
      </c>
      <c r="D5" s="13" t="s">
        <v>10</v>
      </c>
      <c r="E5" s="20">
        <v>5</v>
      </c>
      <c r="F5" s="20" t="s">
        <v>80</v>
      </c>
      <c r="G5" s="20">
        <v>10</v>
      </c>
      <c r="H5" s="13" t="s">
        <v>17</v>
      </c>
      <c r="I5" s="153" t="s">
        <v>79</v>
      </c>
      <c r="J5" s="20">
        <v>1</v>
      </c>
      <c r="K5" s="26">
        <v>0.375</v>
      </c>
      <c r="L5" s="13" t="s">
        <v>20</v>
      </c>
      <c r="M5" s="20">
        <v>4</v>
      </c>
      <c r="N5" s="20" t="s">
        <v>81</v>
      </c>
      <c r="O5" s="20">
        <v>10</v>
      </c>
      <c r="P5" s="13" t="s">
        <v>26</v>
      </c>
      <c r="Q5" s="153" t="s">
        <v>79</v>
      </c>
      <c r="R5" s="27">
        <v>1</v>
      </c>
      <c r="S5" s="28">
        <v>0.375</v>
      </c>
      <c r="T5" s="29" t="s">
        <v>50</v>
      </c>
      <c r="U5" s="27">
        <v>0</v>
      </c>
      <c r="V5" s="27" t="s">
        <v>81</v>
      </c>
      <c r="W5" s="27">
        <v>7</v>
      </c>
      <c r="X5" s="29" t="s">
        <v>296</v>
      </c>
    </row>
    <row r="6" spans="1:24" s="18" customFormat="1" ht="17.45" customHeight="1" x14ac:dyDescent="0.4">
      <c r="A6" s="152"/>
      <c r="B6" s="20">
        <v>2</v>
      </c>
      <c r="C6" s="26">
        <v>0.38125000000000003</v>
      </c>
      <c r="D6" s="13" t="s">
        <v>28</v>
      </c>
      <c r="E6" s="20">
        <v>5</v>
      </c>
      <c r="F6" s="20" t="s">
        <v>81</v>
      </c>
      <c r="G6" s="20">
        <v>2</v>
      </c>
      <c r="H6" s="13" t="s">
        <v>31</v>
      </c>
      <c r="I6" s="154"/>
      <c r="J6" s="20">
        <v>2</v>
      </c>
      <c r="K6" s="26">
        <v>0.38125000000000003</v>
      </c>
      <c r="L6" s="13" t="s">
        <v>33</v>
      </c>
      <c r="M6" s="20">
        <v>8</v>
      </c>
      <c r="N6" s="20" t="s">
        <v>81</v>
      </c>
      <c r="O6" s="20">
        <v>6</v>
      </c>
      <c r="P6" s="30" t="s">
        <v>39</v>
      </c>
      <c r="Q6" s="154"/>
      <c r="R6" s="27">
        <v>2</v>
      </c>
      <c r="S6" s="28">
        <v>0.38125000000000003</v>
      </c>
      <c r="T6" s="29" t="s">
        <v>56</v>
      </c>
      <c r="U6" s="27">
        <v>5</v>
      </c>
      <c r="V6" s="27" t="s">
        <v>81</v>
      </c>
      <c r="W6" s="27">
        <v>1</v>
      </c>
      <c r="X6" s="29" t="s">
        <v>292</v>
      </c>
    </row>
    <row r="7" spans="1:24" s="18" customFormat="1" ht="17.45" customHeight="1" x14ac:dyDescent="0.4">
      <c r="A7" s="152"/>
      <c r="B7" s="20">
        <v>3</v>
      </c>
      <c r="C7" s="26">
        <v>0.38750000000000001</v>
      </c>
      <c r="D7" s="13" t="s">
        <v>41</v>
      </c>
      <c r="E7" s="20">
        <v>7</v>
      </c>
      <c r="F7" s="20" t="s">
        <v>81</v>
      </c>
      <c r="G7" s="20">
        <v>9</v>
      </c>
      <c r="H7" s="13" t="s">
        <v>47</v>
      </c>
      <c r="I7" s="154"/>
      <c r="J7" s="20">
        <v>3</v>
      </c>
      <c r="K7" s="26">
        <v>0.38750000000000001</v>
      </c>
      <c r="L7" s="13" t="s">
        <v>13</v>
      </c>
      <c r="M7" s="20">
        <v>8</v>
      </c>
      <c r="N7" s="20" t="s">
        <v>81</v>
      </c>
      <c r="O7" s="20">
        <v>10</v>
      </c>
      <c r="P7" s="13" t="s">
        <v>15</v>
      </c>
      <c r="Q7" s="154"/>
      <c r="R7" s="27">
        <v>3</v>
      </c>
      <c r="S7" s="28">
        <v>0.38750000000000001</v>
      </c>
      <c r="T7" s="29" t="s">
        <v>51</v>
      </c>
      <c r="U7" s="27">
        <v>3</v>
      </c>
      <c r="V7" s="27" t="s">
        <v>81</v>
      </c>
      <c r="W7" s="27">
        <v>1</v>
      </c>
      <c r="X7" s="29" t="s">
        <v>53</v>
      </c>
    </row>
    <row r="8" spans="1:24" s="18" customFormat="1" ht="17.45" customHeight="1" x14ac:dyDescent="0.4">
      <c r="A8" s="152"/>
      <c r="B8" s="20">
        <v>4</v>
      </c>
      <c r="C8" s="26">
        <v>0.39374999999999999</v>
      </c>
      <c r="D8" s="13" t="s">
        <v>22</v>
      </c>
      <c r="E8" s="20">
        <v>7</v>
      </c>
      <c r="F8" s="20" t="s">
        <v>81</v>
      </c>
      <c r="G8" s="20">
        <v>6</v>
      </c>
      <c r="H8" s="13" t="s">
        <v>280</v>
      </c>
      <c r="I8" s="154"/>
      <c r="J8" s="20">
        <v>4</v>
      </c>
      <c r="K8" s="26">
        <v>0.39374999999999999</v>
      </c>
      <c r="L8" s="13" t="s">
        <v>29</v>
      </c>
      <c r="M8" s="20">
        <v>7</v>
      </c>
      <c r="N8" s="20" t="s">
        <v>81</v>
      </c>
      <c r="O8" s="20">
        <v>6</v>
      </c>
      <c r="P8" s="13" t="s">
        <v>30</v>
      </c>
      <c r="Q8" s="154"/>
      <c r="R8" s="27">
        <v>4</v>
      </c>
      <c r="S8" s="28">
        <v>0.39374999999999999</v>
      </c>
      <c r="T8" s="29" t="s">
        <v>293</v>
      </c>
      <c r="U8" s="27">
        <v>2</v>
      </c>
      <c r="V8" s="27" t="s">
        <v>81</v>
      </c>
      <c r="W8" s="27">
        <v>5</v>
      </c>
      <c r="X8" s="29" t="s">
        <v>59</v>
      </c>
    </row>
    <row r="9" spans="1:24" s="18" customFormat="1" ht="17.45" customHeight="1" x14ac:dyDescent="0.4">
      <c r="A9" s="152"/>
      <c r="B9" s="20">
        <v>5</v>
      </c>
      <c r="C9" s="26">
        <v>0.4</v>
      </c>
      <c r="D9" s="13" t="s">
        <v>281</v>
      </c>
      <c r="E9" s="20">
        <v>8</v>
      </c>
      <c r="F9" s="20" t="s">
        <v>81</v>
      </c>
      <c r="G9" s="20">
        <v>6</v>
      </c>
      <c r="H9" s="13" t="s">
        <v>282</v>
      </c>
      <c r="I9" s="154"/>
      <c r="J9" s="20">
        <v>5</v>
      </c>
      <c r="K9" s="26">
        <v>0.4</v>
      </c>
      <c r="L9" s="13" t="s">
        <v>42</v>
      </c>
      <c r="M9" s="20">
        <v>9</v>
      </c>
      <c r="N9" s="20" t="s">
        <v>81</v>
      </c>
      <c r="O9" s="20">
        <v>3</v>
      </c>
      <c r="P9" s="13" t="s">
        <v>45</v>
      </c>
      <c r="Q9" s="154"/>
      <c r="R9" s="27">
        <v>5</v>
      </c>
      <c r="S9" s="28">
        <v>0.4</v>
      </c>
      <c r="T9" s="29" t="s">
        <v>296</v>
      </c>
      <c r="U9" s="27">
        <v>7</v>
      </c>
      <c r="V9" s="27" t="s">
        <v>81</v>
      </c>
      <c r="W9" s="27">
        <v>0</v>
      </c>
      <c r="X9" s="29" t="s">
        <v>52</v>
      </c>
    </row>
    <row r="10" spans="1:24" s="18" customFormat="1" ht="17.45" customHeight="1" x14ac:dyDescent="0.4">
      <c r="A10" s="152"/>
      <c r="B10" s="20">
        <v>6</v>
      </c>
      <c r="C10" s="26">
        <v>0.40625</v>
      </c>
      <c r="D10" s="30" t="s">
        <v>39</v>
      </c>
      <c r="E10" s="20">
        <v>9</v>
      </c>
      <c r="F10" s="20" t="s">
        <v>81</v>
      </c>
      <c r="G10" s="20">
        <v>7</v>
      </c>
      <c r="H10" s="13" t="s">
        <v>36</v>
      </c>
      <c r="I10" s="154"/>
      <c r="J10" s="20">
        <v>6</v>
      </c>
      <c r="K10" s="26">
        <v>0.40625</v>
      </c>
      <c r="L10" s="13" t="s">
        <v>287</v>
      </c>
      <c r="M10" s="20">
        <v>8</v>
      </c>
      <c r="N10" s="20" t="s">
        <v>81</v>
      </c>
      <c r="O10" s="20">
        <v>9</v>
      </c>
      <c r="P10" s="13" t="s">
        <v>44</v>
      </c>
      <c r="Q10" s="154"/>
      <c r="R10" s="27">
        <v>6</v>
      </c>
      <c r="S10" s="28">
        <v>0.40625</v>
      </c>
      <c r="T10" s="29" t="s">
        <v>297</v>
      </c>
      <c r="U10" s="27">
        <v>3</v>
      </c>
      <c r="V10" s="27" t="s">
        <v>81</v>
      </c>
      <c r="W10" s="27">
        <v>4</v>
      </c>
      <c r="X10" s="29" t="s">
        <v>298</v>
      </c>
    </row>
    <row r="11" spans="1:24" s="18" customFormat="1" ht="17.45" customHeight="1" x14ac:dyDescent="0.4">
      <c r="A11" s="152"/>
      <c r="B11" s="20">
        <v>7</v>
      </c>
      <c r="C11" s="26">
        <v>0.41249999999999998</v>
      </c>
      <c r="D11" s="13" t="s">
        <v>15</v>
      </c>
      <c r="E11" s="20">
        <v>8</v>
      </c>
      <c r="F11" s="20" t="s">
        <v>81</v>
      </c>
      <c r="G11" s="20">
        <v>9</v>
      </c>
      <c r="H11" s="13" t="s">
        <v>10</v>
      </c>
      <c r="I11" s="154"/>
      <c r="J11" s="20">
        <v>7</v>
      </c>
      <c r="K11" s="26">
        <v>0.41249999999999998</v>
      </c>
      <c r="L11" s="13" t="s">
        <v>24</v>
      </c>
      <c r="M11" s="20">
        <v>7</v>
      </c>
      <c r="N11" s="20" t="s">
        <v>81</v>
      </c>
      <c r="O11" s="20">
        <v>7</v>
      </c>
      <c r="P11" s="13" t="s">
        <v>20</v>
      </c>
      <c r="Q11" s="154"/>
      <c r="R11" s="31">
        <v>7</v>
      </c>
      <c r="S11" s="32">
        <v>0.41249999999999998</v>
      </c>
      <c r="T11" s="33" t="s">
        <v>63</v>
      </c>
      <c r="U11" s="31">
        <v>4</v>
      </c>
      <c r="V11" s="31" t="s">
        <v>81</v>
      </c>
      <c r="W11" s="31">
        <v>5</v>
      </c>
      <c r="X11" s="33" t="s">
        <v>66</v>
      </c>
    </row>
    <row r="12" spans="1:24" s="18" customFormat="1" ht="17.45" customHeight="1" x14ac:dyDescent="0.4">
      <c r="A12" s="152"/>
      <c r="B12" s="20">
        <v>8</v>
      </c>
      <c r="C12" s="26">
        <v>0.41875000000000001</v>
      </c>
      <c r="D12" s="13" t="s">
        <v>30</v>
      </c>
      <c r="E12" s="20">
        <v>2</v>
      </c>
      <c r="F12" s="20" t="s">
        <v>81</v>
      </c>
      <c r="G12" s="20">
        <v>10</v>
      </c>
      <c r="H12" s="13" t="s">
        <v>28</v>
      </c>
      <c r="I12" s="154"/>
      <c r="J12" s="20">
        <v>8</v>
      </c>
      <c r="K12" s="26">
        <v>0.41875000000000001</v>
      </c>
      <c r="L12" s="13" t="s">
        <v>38</v>
      </c>
      <c r="M12" s="20">
        <v>8</v>
      </c>
      <c r="N12" s="20" t="s">
        <v>81</v>
      </c>
      <c r="O12" s="20">
        <v>7</v>
      </c>
      <c r="P12" s="13" t="s">
        <v>33</v>
      </c>
      <c r="Q12" s="154"/>
      <c r="R12" s="31">
        <v>8</v>
      </c>
      <c r="S12" s="32">
        <v>0.41875000000000001</v>
      </c>
      <c r="T12" s="33" t="s">
        <v>68</v>
      </c>
      <c r="U12" s="31">
        <v>5</v>
      </c>
      <c r="V12" s="31" t="s">
        <v>81</v>
      </c>
      <c r="W12" s="31">
        <v>4</v>
      </c>
      <c r="X12" s="33" t="s">
        <v>71</v>
      </c>
    </row>
    <row r="13" spans="1:24" s="18" customFormat="1" ht="17.45" customHeight="1" x14ac:dyDescent="0.4">
      <c r="A13" s="152"/>
      <c r="B13" s="20">
        <v>9</v>
      </c>
      <c r="C13" s="26">
        <v>0.42499999999999999</v>
      </c>
      <c r="D13" s="13" t="s">
        <v>45</v>
      </c>
      <c r="E13" s="20">
        <v>4</v>
      </c>
      <c r="F13" s="20" t="s">
        <v>81</v>
      </c>
      <c r="G13" s="20">
        <v>10</v>
      </c>
      <c r="H13" s="13" t="s">
        <v>41</v>
      </c>
      <c r="I13" s="154"/>
      <c r="J13" s="20">
        <v>9</v>
      </c>
      <c r="K13" s="26">
        <v>0.42499999999999999</v>
      </c>
      <c r="L13" s="13" t="s">
        <v>35</v>
      </c>
      <c r="M13" s="20">
        <v>8</v>
      </c>
      <c r="N13" s="20" t="s">
        <v>81</v>
      </c>
      <c r="O13" s="20">
        <v>4</v>
      </c>
      <c r="P13" s="13" t="s">
        <v>36</v>
      </c>
      <c r="Q13" s="154"/>
      <c r="R13" s="31">
        <v>9</v>
      </c>
      <c r="S13" s="32">
        <v>0.42499999999999999</v>
      </c>
      <c r="T13" s="33" t="s">
        <v>179</v>
      </c>
      <c r="U13" s="31">
        <v>7</v>
      </c>
      <c r="V13" s="31" t="s">
        <v>81</v>
      </c>
      <c r="W13" s="31">
        <v>5</v>
      </c>
      <c r="X13" s="33" t="s">
        <v>299</v>
      </c>
    </row>
    <row r="14" spans="1:24" s="18" customFormat="1" ht="17.45" customHeight="1" x14ac:dyDescent="0.4">
      <c r="A14" s="152"/>
      <c r="B14" s="20">
        <v>10</v>
      </c>
      <c r="C14" s="26">
        <v>0.43125000000000002</v>
      </c>
      <c r="D14" s="13" t="s">
        <v>42</v>
      </c>
      <c r="E14" s="20">
        <v>7</v>
      </c>
      <c r="F14" s="20" t="s">
        <v>81</v>
      </c>
      <c r="G14" s="20">
        <v>7</v>
      </c>
      <c r="H14" s="13" t="s">
        <v>44</v>
      </c>
      <c r="I14" s="154"/>
      <c r="J14" s="20">
        <v>10</v>
      </c>
      <c r="K14" s="26">
        <v>0.43125000000000002</v>
      </c>
      <c r="L14" s="13" t="s">
        <v>17</v>
      </c>
      <c r="M14" s="20">
        <v>7</v>
      </c>
      <c r="N14" s="20" t="s">
        <v>81</v>
      </c>
      <c r="O14" s="20">
        <v>10</v>
      </c>
      <c r="P14" s="13" t="s">
        <v>13</v>
      </c>
      <c r="Q14" s="154"/>
      <c r="R14" s="31">
        <v>10</v>
      </c>
      <c r="S14" s="32">
        <v>0.43125000000000002</v>
      </c>
      <c r="T14" s="33" t="s">
        <v>69</v>
      </c>
      <c r="U14" s="31">
        <v>6</v>
      </c>
      <c r="V14" s="31" t="s">
        <v>81</v>
      </c>
      <c r="W14" s="31">
        <v>0</v>
      </c>
      <c r="X14" s="33" t="s">
        <v>300</v>
      </c>
    </row>
    <row r="15" spans="1:24" s="18" customFormat="1" ht="17.45" customHeight="1" x14ac:dyDescent="0.4">
      <c r="A15" s="152"/>
      <c r="B15" s="20">
        <v>11</v>
      </c>
      <c r="C15" s="26">
        <v>0.4375</v>
      </c>
      <c r="D15" s="13" t="s">
        <v>283</v>
      </c>
      <c r="E15" s="20">
        <v>8</v>
      </c>
      <c r="F15" s="20" t="s">
        <v>81</v>
      </c>
      <c r="G15" s="20">
        <v>7</v>
      </c>
      <c r="H15" s="13" t="s">
        <v>22</v>
      </c>
      <c r="I15" s="154"/>
      <c r="J15" s="20">
        <v>11</v>
      </c>
      <c r="K15" s="26">
        <v>0.4375</v>
      </c>
      <c r="L15" s="13" t="s">
        <v>31</v>
      </c>
      <c r="M15" s="20">
        <v>5</v>
      </c>
      <c r="N15" s="20" t="s">
        <v>81</v>
      </c>
      <c r="O15" s="20">
        <v>9</v>
      </c>
      <c r="P15" s="13" t="s">
        <v>288</v>
      </c>
      <c r="Q15" s="154"/>
      <c r="R15" s="31">
        <v>11</v>
      </c>
      <c r="S15" s="32">
        <v>0.4375</v>
      </c>
      <c r="T15" s="33" t="s">
        <v>301</v>
      </c>
      <c r="U15" s="31">
        <v>6</v>
      </c>
      <c r="V15" s="31" t="s">
        <v>81</v>
      </c>
      <c r="W15" s="31">
        <v>1</v>
      </c>
      <c r="X15" s="33" t="s">
        <v>63</v>
      </c>
    </row>
    <row r="16" spans="1:24" s="18" customFormat="1" ht="17.45" customHeight="1" x14ac:dyDescent="0.4">
      <c r="A16" s="152"/>
      <c r="B16" s="20">
        <v>12</v>
      </c>
      <c r="C16" s="26">
        <v>0.44374999999999998</v>
      </c>
      <c r="D16" s="13" t="s">
        <v>284</v>
      </c>
      <c r="E16" s="20">
        <v>11</v>
      </c>
      <c r="F16" s="20" t="s">
        <v>81</v>
      </c>
      <c r="G16" s="20">
        <v>2</v>
      </c>
      <c r="H16" s="30" t="s">
        <v>39</v>
      </c>
      <c r="I16" s="154"/>
      <c r="J16" s="20">
        <v>12</v>
      </c>
      <c r="K16" s="26">
        <v>0.44374999999999998</v>
      </c>
      <c r="L16" s="13" t="s">
        <v>45</v>
      </c>
      <c r="M16" s="20">
        <v>6</v>
      </c>
      <c r="N16" s="20" t="s">
        <v>81</v>
      </c>
      <c r="O16" s="20">
        <v>11</v>
      </c>
      <c r="P16" s="13" t="s">
        <v>289</v>
      </c>
      <c r="Q16" s="154"/>
      <c r="R16" s="31">
        <v>12</v>
      </c>
      <c r="S16" s="32">
        <v>0.44374999999999998</v>
      </c>
      <c r="T16" s="33" t="s">
        <v>302</v>
      </c>
      <c r="U16" s="31">
        <v>4</v>
      </c>
      <c r="V16" s="31" t="s">
        <v>81</v>
      </c>
      <c r="W16" s="31">
        <v>5</v>
      </c>
      <c r="X16" s="33" t="s">
        <v>68</v>
      </c>
    </row>
    <row r="17" spans="1:24" s="18" customFormat="1" ht="17.45" customHeight="1" x14ac:dyDescent="0.4">
      <c r="A17" s="152"/>
      <c r="B17" s="20">
        <v>13</v>
      </c>
      <c r="C17" s="26">
        <v>0.45</v>
      </c>
      <c r="D17" s="13" t="s">
        <v>33</v>
      </c>
      <c r="E17" s="20">
        <v>11</v>
      </c>
      <c r="F17" s="20" t="s">
        <v>81</v>
      </c>
      <c r="G17" s="20">
        <v>8</v>
      </c>
      <c r="H17" s="13" t="s">
        <v>35</v>
      </c>
      <c r="I17" s="154"/>
      <c r="J17" s="20">
        <v>13</v>
      </c>
      <c r="K17" s="26">
        <v>0.45</v>
      </c>
      <c r="L17" s="13" t="s">
        <v>290</v>
      </c>
      <c r="M17" s="20">
        <v>7</v>
      </c>
      <c r="N17" s="20" t="s">
        <v>81</v>
      </c>
      <c r="O17" s="20">
        <v>6</v>
      </c>
      <c r="P17" s="13" t="s">
        <v>42</v>
      </c>
      <c r="Q17" s="154"/>
      <c r="R17" s="27">
        <v>13</v>
      </c>
      <c r="S17" s="28">
        <v>0.45</v>
      </c>
      <c r="T17" s="29" t="s">
        <v>303</v>
      </c>
      <c r="U17" s="27">
        <v>6</v>
      </c>
      <c r="V17" s="27" t="s">
        <v>81</v>
      </c>
      <c r="W17" s="27">
        <v>2</v>
      </c>
      <c r="X17" s="29" t="s">
        <v>50</v>
      </c>
    </row>
    <row r="18" spans="1:24" s="18" customFormat="1" ht="17.45" customHeight="1" x14ac:dyDescent="0.4">
      <c r="A18" s="152"/>
      <c r="B18" s="20">
        <v>14</v>
      </c>
      <c r="C18" s="26">
        <v>0.45624999999999999</v>
      </c>
      <c r="D18" s="13" t="s">
        <v>10</v>
      </c>
      <c r="E18" s="20">
        <v>9</v>
      </c>
      <c r="F18" s="20" t="s">
        <v>81</v>
      </c>
      <c r="G18" s="20">
        <v>5</v>
      </c>
      <c r="H18" s="13" t="s">
        <v>13</v>
      </c>
      <c r="I18" s="154"/>
      <c r="J18" s="20">
        <v>14</v>
      </c>
      <c r="K18" s="26">
        <v>0.45624999999999999</v>
      </c>
      <c r="L18" s="13" t="s">
        <v>20</v>
      </c>
      <c r="M18" s="20">
        <v>5</v>
      </c>
      <c r="N18" s="20" t="s">
        <v>81</v>
      </c>
      <c r="O18" s="20">
        <v>8</v>
      </c>
      <c r="P18" s="13" t="s">
        <v>22</v>
      </c>
      <c r="Q18" s="154"/>
      <c r="R18" s="27">
        <v>14</v>
      </c>
      <c r="S18" s="28">
        <v>0.45624999999999999</v>
      </c>
      <c r="T18" s="29" t="s">
        <v>304</v>
      </c>
      <c r="U18" s="27">
        <v>2</v>
      </c>
      <c r="V18" s="27" t="s">
        <v>81</v>
      </c>
      <c r="W18" s="27">
        <v>5</v>
      </c>
      <c r="X18" s="29" t="s">
        <v>56</v>
      </c>
    </row>
    <row r="19" spans="1:24" s="18" customFormat="1" ht="17.45" customHeight="1" x14ac:dyDescent="0.4">
      <c r="A19" s="152"/>
      <c r="B19" s="20">
        <v>15</v>
      </c>
      <c r="C19" s="26">
        <v>0.46250000000000002</v>
      </c>
      <c r="D19" s="13" t="s">
        <v>28</v>
      </c>
      <c r="E19" s="20">
        <v>11</v>
      </c>
      <c r="F19" s="20" t="s">
        <v>81</v>
      </c>
      <c r="G19" s="20">
        <v>6</v>
      </c>
      <c r="H19" s="13" t="s">
        <v>29</v>
      </c>
      <c r="I19" s="154"/>
      <c r="J19" s="20">
        <v>15</v>
      </c>
      <c r="K19" s="26">
        <v>0.46250000000000002</v>
      </c>
      <c r="L19" s="13" t="s">
        <v>291</v>
      </c>
      <c r="M19" s="20">
        <v>11</v>
      </c>
      <c r="N19" s="20" t="s">
        <v>81</v>
      </c>
      <c r="O19" s="20">
        <v>5</v>
      </c>
      <c r="P19" s="13" t="s">
        <v>33</v>
      </c>
      <c r="Q19" s="154"/>
      <c r="R19" s="27">
        <v>15</v>
      </c>
      <c r="S19" s="28">
        <v>0.46250000000000002</v>
      </c>
      <c r="T19" s="29" t="s">
        <v>51</v>
      </c>
      <c r="U19" s="27">
        <v>4</v>
      </c>
      <c r="V19" s="27" t="s">
        <v>81</v>
      </c>
      <c r="W19" s="27">
        <v>3</v>
      </c>
      <c r="X19" s="29" t="s">
        <v>52</v>
      </c>
    </row>
    <row r="20" spans="1:24" s="18" customFormat="1" ht="17.45" customHeight="1" x14ac:dyDescent="0.4">
      <c r="A20" s="152"/>
      <c r="B20" s="20">
        <v>16</v>
      </c>
      <c r="C20" s="26">
        <v>0.46875</v>
      </c>
      <c r="D20" s="13" t="s">
        <v>44</v>
      </c>
      <c r="E20" s="20">
        <v>10</v>
      </c>
      <c r="F20" s="20" t="s">
        <v>81</v>
      </c>
      <c r="G20" s="20">
        <v>5</v>
      </c>
      <c r="H20" s="13" t="s">
        <v>41</v>
      </c>
      <c r="I20" s="154"/>
      <c r="J20" s="20">
        <v>16</v>
      </c>
      <c r="K20" s="26">
        <v>0.46875</v>
      </c>
      <c r="L20" s="13" t="s">
        <v>15</v>
      </c>
      <c r="M20" s="20">
        <v>11</v>
      </c>
      <c r="N20" s="20" t="s">
        <v>81</v>
      </c>
      <c r="O20" s="20">
        <v>4</v>
      </c>
      <c r="P20" s="13" t="s">
        <v>17</v>
      </c>
      <c r="Q20" s="154"/>
      <c r="R20" s="27">
        <v>16</v>
      </c>
      <c r="S20" s="28">
        <v>0.46875</v>
      </c>
      <c r="T20" s="29" t="s">
        <v>293</v>
      </c>
      <c r="U20" s="27">
        <v>3</v>
      </c>
      <c r="V20" s="27" t="s">
        <v>81</v>
      </c>
      <c r="W20" s="27">
        <v>3</v>
      </c>
      <c r="X20" s="29" t="s">
        <v>294</v>
      </c>
    </row>
    <row r="21" spans="1:24" s="18" customFormat="1" ht="17.45" customHeight="1" x14ac:dyDescent="0.4">
      <c r="A21" s="152"/>
      <c r="B21" s="20">
        <v>17</v>
      </c>
      <c r="C21" s="26">
        <v>0.47500000000000098</v>
      </c>
      <c r="D21" s="13" t="s">
        <v>24</v>
      </c>
      <c r="E21" s="20">
        <v>6</v>
      </c>
      <c r="F21" s="20" t="s">
        <v>81</v>
      </c>
      <c r="G21" s="20">
        <v>7</v>
      </c>
      <c r="H21" s="13" t="s">
        <v>26</v>
      </c>
      <c r="I21" s="154"/>
      <c r="J21" s="20">
        <v>17</v>
      </c>
      <c r="K21" s="26">
        <v>0.47500000000000098</v>
      </c>
      <c r="L21" s="13" t="s">
        <v>30</v>
      </c>
      <c r="M21" s="20">
        <v>5</v>
      </c>
      <c r="N21" s="20" t="s">
        <v>81</v>
      </c>
      <c r="O21" s="20">
        <v>6</v>
      </c>
      <c r="P21" s="13" t="s">
        <v>31</v>
      </c>
      <c r="Q21" s="154"/>
      <c r="R21" s="31">
        <v>17</v>
      </c>
      <c r="S21" s="32">
        <v>0.47500000000000098</v>
      </c>
      <c r="T21" s="33" t="s">
        <v>66</v>
      </c>
      <c r="U21" s="31">
        <v>3</v>
      </c>
      <c r="V21" s="31" t="s">
        <v>81</v>
      </c>
      <c r="W21" s="31">
        <v>7</v>
      </c>
      <c r="X21" s="33" t="s">
        <v>179</v>
      </c>
    </row>
    <row r="22" spans="1:24" s="18" customFormat="1" ht="17.45" customHeight="1" x14ac:dyDescent="0.4">
      <c r="A22" s="152"/>
      <c r="B22" s="27">
        <v>18</v>
      </c>
      <c r="C22" s="28">
        <v>0.48125000000000101</v>
      </c>
      <c r="D22" s="29" t="s">
        <v>53</v>
      </c>
      <c r="E22" s="27">
        <v>6</v>
      </c>
      <c r="F22" s="27" t="s">
        <v>81</v>
      </c>
      <c r="G22" s="27">
        <v>1</v>
      </c>
      <c r="H22" s="29" t="s">
        <v>54</v>
      </c>
      <c r="I22" s="154"/>
      <c r="J22" s="27">
        <v>18</v>
      </c>
      <c r="K22" s="28">
        <v>0.48125000000000101</v>
      </c>
      <c r="L22" s="29" t="s">
        <v>59</v>
      </c>
      <c r="M22" s="27">
        <v>4</v>
      </c>
      <c r="N22" s="27" t="s">
        <v>81</v>
      </c>
      <c r="O22" s="27">
        <v>6</v>
      </c>
      <c r="P22" s="29" t="s">
        <v>292</v>
      </c>
      <c r="Q22" s="154"/>
      <c r="R22" s="31">
        <v>18</v>
      </c>
      <c r="S22" s="32">
        <v>0.48125000000000101</v>
      </c>
      <c r="T22" s="33" t="s">
        <v>71</v>
      </c>
      <c r="U22" s="31">
        <v>1</v>
      </c>
      <c r="V22" s="31" t="s">
        <v>81</v>
      </c>
      <c r="W22" s="31">
        <v>7</v>
      </c>
      <c r="X22" s="33" t="s">
        <v>69</v>
      </c>
    </row>
    <row r="23" spans="1:24" s="18" customFormat="1" ht="17.45" customHeight="1" x14ac:dyDescent="0.4">
      <c r="A23" s="152"/>
      <c r="B23" s="27">
        <v>19</v>
      </c>
      <c r="C23" s="28">
        <v>0.48750000000000099</v>
      </c>
      <c r="D23" s="29" t="s">
        <v>50</v>
      </c>
      <c r="E23" s="27">
        <v>1</v>
      </c>
      <c r="F23" s="27" t="s">
        <v>81</v>
      </c>
      <c r="G23" s="27">
        <v>6</v>
      </c>
      <c r="H23" s="29" t="s">
        <v>51</v>
      </c>
      <c r="I23" s="154"/>
      <c r="J23" s="27">
        <v>19</v>
      </c>
      <c r="K23" s="28">
        <v>0.48750000000000099</v>
      </c>
      <c r="L23" s="29" t="s">
        <v>56</v>
      </c>
      <c r="M23" s="27">
        <v>5</v>
      </c>
      <c r="N23" s="27" t="s">
        <v>81</v>
      </c>
      <c r="O23" s="27">
        <v>0</v>
      </c>
      <c r="P23" s="29" t="s">
        <v>293</v>
      </c>
      <c r="Q23" s="154"/>
      <c r="R23" s="31">
        <v>19</v>
      </c>
      <c r="S23" s="32">
        <v>0.48750000000000099</v>
      </c>
      <c r="T23" s="33" t="s">
        <v>63</v>
      </c>
      <c r="U23" s="31">
        <v>2</v>
      </c>
      <c r="V23" s="31" t="s">
        <v>81</v>
      </c>
      <c r="W23" s="31">
        <v>7</v>
      </c>
      <c r="X23" s="33" t="s">
        <v>179</v>
      </c>
    </row>
    <row r="24" spans="1:24" s="18" customFormat="1" ht="17.45" customHeight="1" x14ac:dyDescent="0.4">
      <c r="A24" s="152"/>
      <c r="B24" s="20">
        <v>20</v>
      </c>
      <c r="C24" s="26">
        <v>0.49375000000000102</v>
      </c>
      <c r="D24" s="30" t="s">
        <v>39</v>
      </c>
      <c r="E24" s="20">
        <v>8</v>
      </c>
      <c r="F24" s="20" t="s">
        <v>81</v>
      </c>
      <c r="G24" s="20">
        <v>7</v>
      </c>
      <c r="H24" s="13" t="s">
        <v>35</v>
      </c>
      <c r="I24" s="154"/>
      <c r="J24" s="20">
        <v>20</v>
      </c>
      <c r="K24" s="26">
        <v>0.49375000000000102</v>
      </c>
      <c r="L24" s="13" t="s">
        <v>47</v>
      </c>
      <c r="M24" s="20">
        <v>5</v>
      </c>
      <c r="N24" s="20" t="s">
        <v>81</v>
      </c>
      <c r="O24" s="20">
        <v>10</v>
      </c>
      <c r="P24" s="13" t="s">
        <v>42</v>
      </c>
      <c r="Q24" s="154"/>
      <c r="R24" s="31">
        <v>20</v>
      </c>
      <c r="S24" s="32">
        <v>0.49375000000000102</v>
      </c>
      <c r="T24" s="33" t="s">
        <v>68</v>
      </c>
      <c r="U24" s="31">
        <v>2</v>
      </c>
      <c r="V24" s="31" t="s">
        <v>81</v>
      </c>
      <c r="W24" s="31">
        <v>6</v>
      </c>
      <c r="X24" s="33" t="s">
        <v>69</v>
      </c>
    </row>
    <row r="25" spans="1:24" s="18" customFormat="1" ht="17.45" customHeight="1" x14ac:dyDescent="0.4">
      <c r="A25" s="152"/>
      <c r="B25" s="20">
        <v>21</v>
      </c>
      <c r="C25" s="26">
        <v>0.500000000000001</v>
      </c>
      <c r="D25" s="13" t="s">
        <v>36</v>
      </c>
      <c r="E25" s="20">
        <v>8</v>
      </c>
      <c r="F25" s="20" t="s">
        <v>81</v>
      </c>
      <c r="G25" s="20">
        <v>5</v>
      </c>
      <c r="H25" s="13" t="s">
        <v>285</v>
      </c>
      <c r="I25" s="154"/>
      <c r="J25" s="20">
        <v>21</v>
      </c>
      <c r="K25" s="26">
        <v>0.500000000000001</v>
      </c>
      <c r="L25" s="13" t="s">
        <v>44</v>
      </c>
      <c r="M25" s="20">
        <v>9</v>
      </c>
      <c r="N25" s="20" t="s">
        <v>81</v>
      </c>
      <c r="O25" s="20">
        <v>2</v>
      </c>
      <c r="P25" s="13" t="s">
        <v>45</v>
      </c>
      <c r="Q25" s="154"/>
      <c r="R25" s="31">
        <v>21</v>
      </c>
      <c r="S25" s="32">
        <v>0.500000000000001</v>
      </c>
      <c r="T25" s="33" t="s">
        <v>65</v>
      </c>
      <c r="U25" s="31">
        <v>5</v>
      </c>
      <c r="V25" s="31" t="s">
        <v>81</v>
      </c>
      <c r="W25" s="31">
        <v>5</v>
      </c>
      <c r="X25" s="33" t="s">
        <v>66</v>
      </c>
    </row>
    <row r="26" spans="1:24" s="18" customFormat="1" ht="17.45" customHeight="1" x14ac:dyDescent="0.4">
      <c r="A26" s="152"/>
      <c r="B26" s="27">
        <v>22</v>
      </c>
      <c r="C26" s="28">
        <v>0.50625000000000098</v>
      </c>
      <c r="D26" s="29" t="s">
        <v>52</v>
      </c>
      <c r="E26" s="27">
        <v>0</v>
      </c>
      <c r="F26" s="27" t="s">
        <v>81</v>
      </c>
      <c r="G26" s="27">
        <v>7</v>
      </c>
      <c r="H26" s="29" t="s">
        <v>50</v>
      </c>
      <c r="I26" s="154"/>
      <c r="J26" s="27">
        <v>22</v>
      </c>
      <c r="K26" s="28">
        <v>0.50625000000000098</v>
      </c>
      <c r="L26" s="29" t="s">
        <v>294</v>
      </c>
      <c r="M26" s="27">
        <v>2</v>
      </c>
      <c r="N26" s="27" t="s">
        <v>81</v>
      </c>
      <c r="O26" s="27">
        <v>5</v>
      </c>
      <c r="P26" s="29" t="s">
        <v>295</v>
      </c>
      <c r="Q26" s="156"/>
      <c r="R26" s="31">
        <v>22</v>
      </c>
      <c r="S26" s="32">
        <v>0.50625000000000098</v>
      </c>
      <c r="T26" s="33" t="s">
        <v>302</v>
      </c>
      <c r="U26" s="31">
        <v>5</v>
      </c>
      <c r="V26" s="31" t="s">
        <v>81</v>
      </c>
      <c r="W26" s="31">
        <v>5</v>
      </c>
      <c r="X26" s="33" t="s">
        <v>71</v>
      </c>
    </row>
    <row r="27" spans="1:24" s="18" customFormat="1" ht="17.45" customHeight="1" x14ac:dyDescent="0.4">
      <c r="A27" s="152"/>
      <c r="B27" s="27">
        <v>23</v>
      </c>
      <c r="C27" s="28">
        <v>0.51250000000000095</v>
      </c>
      <c r="D27" s="29" t="s">
        <v>54</v>
      </c>
      <c r="E27" s="27">
        <v>5</v>
      </c>
      <c r="F27" s="27" t="s">
        <v>81</v>
      </c>
      <c r="G27" s="27">
        <v>0</v>
      </c>
      <c r="H27" s="29" t="s">
        <v>51</v>
      </c>
      <c r="I27" s="154"/>
      <c r="J27" s="27">
        <v>23</v>
      </c>
      <c r="K27" s="28">
        <v>0.51250000000000095</v>
      </c>
      <c r="L27" s="29" t="s">
        <v>292</v>
      </c>
      <c r="M27" s="27">
        <v>0</v>
      </c>
      <c r="N27" s="27" t="s">
        <v>81</v>
      </c>
      <c r="O27" s="27">
        <v>8</v>
      </c>
      <c r="P27" s="29" t="s">
        <v>293</v>
      </c>
      <c r="Q27" s="157" t="s">
        <v>82</v>
      </c>
      <c r="R27" s="158"/>
      <c r="S27" s="158"/>
      <c r="T27" s="158"/>
      <c r="U27" s="158"/>
      <c r="V27" s="158"/>
      <c r="W27" s="158"/>
      <c r="X27" s="159"/>
    </row>
    <row r="28" spans="1:24" s="18" customFormat="1" ht="17.45" customHeight="1" x14ac:dyDescent="0.4">
      <c r="A28" s="152"/>
      <c r="B28" s="27">
        <v>24</v>
      </c>
      <c r="C28" s="28">
        <v>0.51875000000000104</v>
      </c>
      <c r="D28" s="29" t="s">
        <v>52</v>
      </c>
      <c r="E28" s="27">
        <v>2</v>
      </c>
      <c r="F28" s="27" t="s">
        <v>81</v>
      </c>
      <c r="G28" s="27">
        <v>6</v>
      </c>
      <c r="H28" s="29" t="s">
        <v>286</v>
      </c>
      <c r="I28" s="155"/>
      <c r="J28" s="27">
        <v>24</v>
      </c>
      <c r="K28" s="28">
        <v>0.51875000000000104</v>
      </c>
      <c r="L28" s="29" t="s">
        <v>294</v>
      </c>
      <c r="M28" s="27">
        <v>6</v>
      </c>
      <c r="N28" s="27" t="s">
        <v>81</v>
      </c>
      <c r="O28" s="27">
        <v>2</v>
      </c>
      <c r="P28" s="29" t="s">
        <v>59</v>
      </c>
      <c r="Q28" s="160"/>
      <c r="R28" s="161"/>
      <c r="S28" s="161"/>
      <c r="T28" s="161"/>
      <c r="U28" s="161"/>
      <c r="V28" s="161"/>
      <c r="W28" s="161"/>
      <c r="X28" s="162"/>
    </row>
    <row r="29" spans="1:24" s="18" customFormat="1" ht="17.45" customHeight="1" x14ac:dyDescent="0.4">
      <c r="A29" s="157" t="s">
        <v>82</v>
      </c>
      <c r="B29" s="166"/>
      <c r="C29" s="166"/>
      <c r="D29" s="166"/>
      <c r="E29" s="166"/>
      <c r="F29" s="166"/>
      <c r="G29" s="166"/>
      <c r="H29" s="167"/>
      <c r="I29" s="157" t="s">
        <v>82</v>
      </c>
      <c r="J29" s="170"/>
      <c r="K29" s="170"/>
      <c r="L29" s="170"/>
      <c r="M29" s="170"/>
      <c r="N29" s="170"/>
      <c r="O29" s="170"/>
      <c r="P29" s="171"/>
      <c r="Q29" s="160"/>
      <c r="R29" s="161"/>
      <c r="S29" s="161"/>
      <c r="T29" s="161"/>
      <c r="U29" s="161"/>
      <c r="V29" s="161"/>
      <c r="W29" s="161"/>
      <c r="X29" s="162"/>
    </row>
    <row r="30" spans="1:24" s="18" customFormat="1" ht="17.45" customHeight="1" x14ac:dyDescent="0.4">
      <c r="A30" s="168"/>
      <c r="B30" s="148"/>
      <c r="C30" s="148"/>
      <c r="D30" s="148"/>
      <c r="E30" s="148"/>
      <c r="F30" s="148"/>
      <c r="G30" s="148"/>
      <c r="H30" s="169"/>
      <c r="I30" s="172"/>
      <c r="J30" s="173"/>
      <c r="K30" s="173"/>
      <c r="L30" s="173"/>
      <c r="M30" s="173"/>
      <c r="N30" s="173"/>
      <c r="O30" s="173"/>
      <c r="P30" s="174"/>
      <c r="Q30" s="163"/>
      <c r="R30" s="164"/>
      <c r="S30" s="164"/>
      <c r="T30" s="164"/>
      <c r="U30" s="164"/>
      <c r="V30" s="164"/>
      <c r="W30" s="164"/>
      <c r="X30" s="165"/>
    </row>
    <row r="31" spans="1:24" s="18" customFormat="1" ht="17.45" customHeight="1" x14ac:dyDescent="0.4">
      <c r="A31" s="151" t="s">
        <v>1</v>
      </c>
      <c r="B31" s="20">
        <v>25</v>
      </c>
      <c r="C31" s="26">
        <v>0.55208333333333337</v>
      </c>
      <c r="D31" s="8" t="s">
        <v>31</v>
      </c>
      <c r="E31" s="20">
        <v>4</v>
      </c>
      <c r="F31" s="20" t="s">
        <v>81</v>
      </c>
      <c r="G31" s="20">
        <v>9</v>
      </c>
      <c r="H31" s="8" t="s">
        <v>41</v>
      </c>
      <c r="I31" s="153" t="s">
        <v>1</v>
      </c>
      <c r="J31" s="20">
        <v>25</v>
      </c>
      <c r="K31" s="26">
        <v>0.55208333333333337</v>
      </c>
      <c r="L31" s="8" t="s">
        <v>36</v>
      </c>
      <c r="M31" s="20">
        <v>5</v>
      </c>
      <c r="N31" s="20" t="s">
        <v>81</v>
      </c>
      <c r="O31" s="20">
        <v>7</v>
      </c>
      <c r="P31" s="8" t="s">
        <v>20</v>
      </c>
      <c r="Q31" s="34"/>
      <c r="R31" s="35"/>
      <c r="S31" s="36"/>
      <c r="T31" s="37"/>
      <c r="U31" s="35"/>
      <c r="V31" s="35"/>
      <c r="W31" s="35"/>
      <c r="X31" s="37"/>
    </row>
    <row r="32" spans="1:24" s="18" customFormat="1" ht="17.45" customHeight="1" x14ac:dyDescent="0.4">
      <c r="A32" s="152"/>
      <c r="B32" s="20">
        <v>26</v>
      </c>
      <c r="C32" s="26">
        <v>0.55833333333333335</v>
      </c>
      <c r="D32" s="8" t="s">
        <v>38</v>
      </c>
      <c r="E32" s="20" t="s">
        <v>305</v>
      </c>
      <c r="F32" s="20" t="s">
        <v>81</v>
      </c>
      <c r="G32" s="20" t="s">
        <v>306</v>
      </c>
      <c r="H32" s="8" t="s">
        <v>47</v>
      </c>
      <c r="I32" s="154"/>
      <c r="J32" s="20">
        <v>26</v>
      </c>
      <c r="K32" s="26">
        <v>0.55833333333333335</v>
      </c>
      <c r="L32" s="8" t="s">
        <v>30</v>
      </c>
      <c r="M32" s="20">
        <v>7</v>
      </c>
      <c r="N32" s="20" t="s">
        <v>81</v>
      </c>
      <c r="O32" s="20">
        <v>11</v>
      </c>
      <c r="P32" s="8" t="s">
        <v>10</v>
      </c>
      <c r="Q32" s="38"/>
      <c r="R32" s="35"/>
      <c r="S32" s="36"/>
      <c r="T32" s="37"/>
      <c r="U32" s="35"/>
      <c r="V32" s="35"/>
      <c r="W32" s="35"/>
      <c r="X32" s="37"/>
    </row>
    <row r="33" spans="1:24" s="18" customFormat="1" ht="15" customHeight="1" x14ac:dyDescent="0.4">
      <c r="A33" s="152"/>
      <c r="B33" s="20">
        <v>27</v>
      </c>
      <c r="C33" s="26">
        <v>0.56458333333333299</v>
      </c>
      <c r="D33" s="8" t="s">
        <v>45</v>
      </c>
      <c r="E33" s="20">
        <v>5</v>
      </c>
      <c r="F33" s="20" t="s">
        <v>81</v>
      </c>
      <c r="G33" s="20">
        <v>8</v>
      </c>
      <c r="H33" s="8" t="s">
        <v>29</v>
      </c>
      <c r="I33" s="154"/>
      <c r="J33" s="20">
        <v>27</v>
      </c>
      <c r="K33" s="26">
        <v>0.56458333333333299</v>
      </c>
      <c r="L33" s="11" t="s">
        <v>39</v>
      </c>
      <c r="M33" s="20">
        <v>9</v>
      </c>
      <c r="N33" s="20" t="s">
        <v>81</v>
      </c>
      <c r="O33" s="20">
        <v>7</v>
      </c>
      <c r="P33" s="8" t="s">
        <v>24</v>
      </c>
      <c r="Q33" s="38"/>
      <c r="R33" s="35"/>
      <c r="S33" s="36"/>
      <c r="T33" s="37"/>
      <c r="U33" s="35"/>
      <c r="V33" s="35"/>
      <c r="W33" s="35"/>
      <c r="X33" s="37"/>
    </row>
    <row r="34" spans="1:24" s="18" customFormat="1" ht="15" customHeight="1" x14ac:dyDescent="0.4">
      <c r="A34" s="152"/>
      <c r="B34" s="20">
        <v>28</v>
      </c>
      <c r="C34" s="26">
        <v>0.57083333333333297</v>
      </c>
      <c r="D34" s="8" t="s">
        <v>13</v>
      </c>
      <c r="E34" s="20" t="s">
        <v>309</v>
      </c>
      <c r="F34" s="20" t="s">
        <v>81</v>
      </c>
      <c r="G34" s="20" t="s">
        <v>310</v>
      </c>
      <c r="H34" s="8" t="s">
        <v>22</v>
      </c>
      <c r="I34" s="154"/>
      <c r="J34" s="20">
        <v>28</v>
      </c>
      <c r="K34" s="26">
        <v>0.57083333333333297</v>
      </c>
      <c r="L34" s="8" t="s">
        <v>17</v>
      </c>
      <c r="M34" s="20">
        <v>8</v>
      </c>
      <c r="N34" s="20" t="s">
        <v>81</v>
      </c>
      <c r="O34" s="20">
        <v>7</v>
      </c>
      <c r="P34" s="8" t="s">
        <v>35</v>
      </c>
      <c r="Q34" s="38"/>
      <c r="R34" s="35"/>
      <c r="S34" s="36"/>
      <c r="T34" s="37"/>
      <c r="U34" s="35"/>
      <c r="V34" s="35"/>
      <c r="W34" s="35"/>
      <c r="X34" s="37"/>
    </row>
    <row r="35" spans="1:24" s="18" customFormat="1" ht="17.45" customHeight="1" x14ac:dyDescent="0.4">
      <c r="A35" s="152"/>
      <c r="B35" s="27">
        <v>29</v>
      </c>
      <c r="C35" s="28">
        <v>0.57708333333333295</v>
      </c>
      <c r="D35" s="8" t="s">
        <v>60</v>
      </c>
      <c r="E35" s="27">
        <v>5</v>
      </c>
      <c r="F35" s="27" t="s">
        <v>81</v>
      </c>
      <c r="G35" s="27">
        <v>4</v>
      </c>
      <c r="H35" s="8" t="s">
        <v>51</v>
      </c>
      <c r="I35" s="154"/>
      <c r="J35" s="27">
        <v>29</v>
      </c>
      <c r="K35" s="28">
        <v>0.57708333333333295</v>
      </c>
      <c r="L35" s="8" t="s">
        <v>57</v>
      </c>
      <c r="M35" s="27" t="s">
        <v>307</v>
      </c>
      <c r="N35" s="27" t="s">
        <v>81</v>
      </c>
      <c r="O35" s="27" t="s">
        <v>308</v>
      </c>
      <c r="P35" s="8" t="s">
        <v>52</v>
      </c>
      <c r="Q35" s="38"/>
      <c r="R35" s="35"/>
      <c r="S35" s="36"/>
      <c r="T35" s="37"/>
      <c r="U35" s="35"/>
      <c r="V35" s="35"/>
      <c r="W35" s="35"/>
      <c r="X35" s="37"/>
    </row>
    <row r="36" spans="1:24" s="18" customFormat="1" ht="17.45" customHeight="1" x14ac:dyDescent="0.4">
      <c r="A36" s="152"/>
      <c r="B36" s="27">
        <v>30</v>
      </c>
      <c r="C36" s="28">
        <v>0.58333333333333304</v>
      </c>
      <c r="D36" s="8" t="s">
        <v>50</v>
      </c>
      <c r="E36" s="27" t="s">
        <v>311</v>
      </c>
      <c r="F36" s="27" t="s">
        <v>81</v>
      </c>
      <c r="G36" s="27" t="s">
        <v>312</v>
      </c>
      <c r="H36" s="8" t="s">
        <v>58</v>
      </c>
      <c r="I36" s="154"/>
      <c r="J36" s="27">
        <v>30</v>
      </c>
      <c r="K36" s="28">
        <v>0.58333333333333304</v>
      </c>
      <c r="L36" s="8" t="s">
        <v>53</v>
      </c>
      <c r="M36" s="27">
        <v>7</v>
      </c>
      <c r="N36" s="27" t="s">
        <v>81</v>
      </c>
      <c r="O36" s="27">
        <v>0</v>
      </c>
      <c r="P36" s="8" t="s">
        <v>59</v>
      </c>
      <c r="Q36" s="38"/>
      <c r="R36" s="35"/>
      <c r="S36" s="36"/>
      <c r="T36" s="37"/>
      <c r="U36" s="35"/>
      <c r="V36" s="35"/>
      <c r="W36" s="35"/>
      <c r="X36" s="37"/>
    </row>
    <row r="37" spans="1:24" s="18" customFormat="1" ht="17.45" customHeight="1" x14ac:dyDescent="0.4">
      <c r="A37" s="152"/>
      <c r="B37" s="31">
        <v>31</v>
      </c>
      <c r="C37" s="32">
        <v>0.58958333333333302</v>
      </c>
      <c r="D37" s="13" t="s">
        <v>64</v>
      </c>
      <c r="E37" s="31" t="s">
        <v>313</v>
      </c>
      <c r="F37" s="31" t="s">
        <v>81</v>
      </c>
      <c r="G37" s="31" t="s">
        <v>308</v>
      </c>
      <c r="H37" s="13" t="s">
        <v>70</v>
      </c>
      <c r="I37" s="154"/>
      <c r="J37" s="31">
        <v>31</v>
      </c>
      <c r="K37" s="32">
        <v>0.58958333333333302</v>
      </c>
      <c r="L37" s="13" t="s">
        <v>63</v>
      </c>
      <c r="M37" s="31">
        <v>5</v>
      </c>
      <c r="N37" s="31" t="s">
        <v>81</v>
      </c>
      <c r="O37" s="31">
        <v>6</v>
      </c>
      <c r="P37" s="13" t="s">
        <v>69</v>
      </c>
      <c r="Q37" s="38"/>
      <c r="R37" s="35"/>
      <c r="S37" s="36"/>
      <c r="T37" s="37"/>
      <c r="U37" s="35"/>
      <c r="V37" s="35"/>
      <c r="W37" s="35"/>
      <c r="X37" s="37"/>
    </row>
    <row r="38" spans="1:24" s="18" customFormat="1" ht="17.45" customHeight="1" x14ac:dyDescent="0.4">
      <c r="A38" s="152"/>
      <c r="B38" s="31">
        <v>32</v>
      </c>
      <c r="C38" s="32">
        <v>0.59583333333333299</v>
      </c>
      <c r="D38" s="13" t="s">
        <v>66</v>
      </c>
      <c r="E38" s="31">
        <v>3</v>
      </c>
      <c r="F38" s="31" t="s">
        <v>81</v>
      </c>
      <c r="G38" s="31">
        <v>6</v>
      </c>
      <c r="H38" s="13" t="s">
        <v>68</v>
      </c>
      <c r="I38" s="154"/>
      <c r="J38" s="31">
        <v>32</v>
      </c>
      <c r="K38" s="32">
        <v>0.59583333333333299</v>
      </c>
      <c r="L38" s="13" t="s">
        <v>65</v>
      </c>
      <c r="M38" s="31">
        <v>3</v>
      </c>
      <c r="N38" s="31" t="s">
        <v>81</v>
      </c>
      <c r="O38" s="31">
        <v>4</v>
      </c>
      <c r="P38" s="13" t="s">
        <v>71</v>
      </c>
      <c r="Q38" s="38"/>
      <c r="R38" s="35"/>
      <c r="S38" s="36"/>
      <c r="T38" s="37"/>
      <c r="U38" s="35"/>
      <c r="V38" s="35"/>
      <c r="W38" s="35"/>
      <c r="X38" s="37"/>
    </row>
    <row r="39" spans="1:24" s="18" customFormat="1" ht="17.45" customHeight="1" x14ac:dyDescent="0.4">
      <c r="A39" s="152"/>
      <c r="B39" s="20">
        <v>33</v>
      </c>
      <c r="C39" s="26">
        <v>0.60208333333333297</v>
      </c>
      <c r="D39" s="8" t="s">
        <v>41</v>
      </c>
      <c r="E39" s="20">
        <v>10</v>
      </c>
      <c r="F39" s="20" t="s">
        <v>81</v>
      </c>
      <c r="G39" s="20">
        <v>9</v>
      </c>
      <c r="H39" s="8" t="s">
        <v>15</v>
      </c>
      <c r="I39" s="154"/>
      <c r="J39" s="20">
        <v>33</v>
      </c>
      <c r="K39" s="26">
        <v>0.60208333333333297</v>
      </c>
      <c r="L39" s="8" t="s">
        <v>20</v>
      </c>
      <c r="M39" s="20">
        <v>5</v>
      </c>
      <c r="N39" s="20" t="s">
        <v>81</v>
      </c>
      <c r="O39" s="20">
        <v>7</v>
      </c>
      <c r="P39" s="8" t="s">
        <v>28</v>
      </c>
      <c r="Q39" s="38"/>
      <c r="R39" s="35"/>
      <c r="S39" s="36"/>
      <c r="T39" s="37"/>
      <c r="U39" s="35"/>
      <c r="V39" s="35"/>
      <c r="W39" s="35"/>
      <c r="X39" s="37"/>
    </row>
    <row r="40" spans="1:24" s="18" customFormat="1" ht="17.45" customHeight="1" x14ac:dyDescent="0.4">
      <c r="A40" s="152"/>
      <c r="B40" s="20">
        <v>34</v>
      </c>
      <c r="C40" s="26">
        <v>0.60833333333333295</v>
      </c>
      <c r="D40" s="8" t="s">
        <v>26</v>
      </c>
      <c r="E40" s="20">
        <v>8</v>
      </c>
      <c r="F40" s="20" t="s">
        <v>81</v>
      </c>
      <c r="G40" s="20">
        <v>6</v>
      </c>
      <c r="H40" s="8" t="s">
        <v>47</v>
      </c>
      <c r="I40" s="154"/>
      <c r="J40" s="20">
        <v>34</v>
      </c>
      <c r="K40" s="26">
        <v>0.60833333333333295</v>
      </c>
      <c r="L40" s="8" t="s">
        <v>42</v>
      </c>
      <c r="M40" s="20">
        <v>6</v>
      </c>
      <c r="N40" s="20" t="s">
        <v>81</v>
      </c>
      <c r="O40" s="20">
        <v>10</v>
      </c>
      <c r="P40" s="8" t="s">
        <v>10</v>
      </c>
      <c r="Q40" s="38"/>
      <c r="R40" s="35"/>
      <c r="S40" s="36"/>
      <c r="T40" s="37"/>
      <c r="U40" s="35"/>
      <c r="V40" s="35"/>
      <c r="W40" s="35"/>
      <c r="X40" s="37"/>
    </row>
    <row r="41" spans="1:24" s="18" customFormat="1" ht="17.45" customHeight="1" x14ac:dyDescent="0.4">
      <c r="A41" s="152"/>
      <c r="B41" s="20">
        <v>35</v>
      </c>
      <c r="C41" s="26">
        <v>0.61458333333333304</v>
      </c>
      <c r="D41" s="8" t="s">
        <v>33</v>
      </c>
      <c r="E41" s="20">
        <v>7</v>
      </c>
      <c r="F41" s="20" t="s">
        <v>81</v>
      </c>
      <c r="G41" s="20">
        <v>8</v>
      </c>
      <c r="H41" s="8" t="s">
        <v>29</v>
      </c>
      <c r="I41" s="154"/>
      <c r="J41" s="20">
        <v>35</v>
      </c>
      <c r="K41" s="26">
        <v>0.61458333333333304</v>
      </c>
      <c r="L41" s="8" t="s">
        <v>44</v>
      </c>
      <c r="M41" s="20">
        <v>10</v>
      </c>
      <c r="N41" s="20" t="s">
        <v>81</v>
      </c>
      <c r="O41" s="20">
        <v>5</v>
      </c>
      <c r="P41" s="11" t="s">
        <v>39</v>
      </c>
      <c r="Q41" s="39"/>
      <c r="R41" s="35"/>
      <c r="S41" s="36"/>
      <c r="T41" s="40"/>
      <c r="U41" s="35"/>
      <c r="V41" s="35"/>
      <c r="W41" s="35"/>
      <c r="X41" s="41"/>
    </row>
    <row r="42" spans="1:24" s="18" customFormat="1" ht="17.45" customHeight="1" x14ac:dyDescent="0.4">
      <c r="A42" s="177"/>
      <c r="B42" s="27">
        <v>36</v>
      </c>
      <c r="C42" s="28">
        <v>0.62083333333333302</v>
      </c>
      <c r="D42" s="8" t="s">
        <v>54</v>
      </c>
      <c r="E42" s="27">
        <v>7</v>
      </c>
      <c r="F42" s="27" t="s">
        <v>81</v>
      </c>
      <c r="G42" s="27">
        <v>0</v>
      </c>
      <c r="H42" s="8" t="s">
        <v>60</v>
      </c>
      <c r="I42" s="178"/>
      <c r="J42" s="27">
        <v>36</v>
      </c>
      <c r="K42" s="28">
        <v>0.62083333333333302</v>
      </c>
      <c r="L42" s="8" t="s">
        <v>57</v>
      </c>
      <c r="M42" s="27">
        <v>1</v>
      </c>
      <c r="N42" s="27" t="s">
        <v>81</v>
      </c>
      <c r="O42" s="27">
        <v>5</v>
      </c>
      <c r="P42" s="8" t="s">
        <v>56</v>
      </c>
      <c r="Q42" s="2"/>
      <c r="R42" s="35"/>
      <c r="S42" s="36"/>
      <c r="T42" s="40"/>
      <c r="U42" s="35"/>
      <c r="V42" s="35"/>
      <c r="W42" s="35"/>
      <c r="X42" s="41"/>
    </row>
    <row r="43" spans="1:24" s="18" customFormat="1" ht="17.45" customHeight="1" x14ac:dyDescent="0.4">
      <c r="A43" s="177"/>
      <c r="B43" s="20">
        <v>37</v>
      </c>
      <c r="C43" s="26">
        <v>0.62708333333333299</v>
      </c>
      <c r="D43" s="8" t="s">
        <v>26</v>
      </c>
      <c r="E43" s="20">
        <v>8</v>
      </c>
      <c r="F43" s="20" t="s">
        <v>81</v>
      </c>
      <c r="G43" s="20">
        <v>5</v>
      </c>
      <c r="H43" s="8" t="s">
        <v>41</v>
      </c>
      <c r="I43" s="178"/>
      <c r="J43" s="20">
        <v>37</v>
      </c>
      <c r="K43" s="26">
        <v>0.62708333333333299</v>
      </c>
      <c r="L43" s="8" t="s">
        <v>10</v>
      </c>
      <c r="M43" s="20">
        <v>7</v>
      </c>
      <c r="N43" s="20" t="s">
        <v>81</v>
      </c>
      <c r="O43" s="20">
        <v>5</v>
      </c>
      <c r="P43" s="8" t="s">
        <v>28</v>
      </c>
      <c r="Q43" s="2"/>
      <c r="R43" s="35"/>
      <c r="S43" s="36"/>
      <c r="T43" s="40"/>
      <c r="U43" s="35"/>
      <c r="V43" s="35"/>
      <c r="W43" s="35"/>
      <c r="X43" s="41"/>
    </row>
    <row r="44" spans="1:24" ht="17.45" customHeight="1" x14ac:dyDescent="0.4">
      <c r="A44" s="177"/>
      <c r="B44" s="20">
        <v>38</v>
      </c>
      <c r="C44" s="26">
        <v>0.63333333333333297</v>
      </c>
      <c r="D44" s="8" t="s">
        <v>29</v>
      </c>
      <c r="E44" s="20">
        <v>7</v>
      </c>
      <c r="F44" s="20" t="s">
        <v>81</v>
      </c>
      <c r="G44" s="20">
        <v>8</v>
      </c>
      <c r="H44" s="8" t="s">
        <v>13</v>
      </c>
      <c r="I44" s="178"/>
      <c r="J44" s="20">
        <v>38</v>
      </c>
      <c r="K44" s="26">
        <v>0.63333333333333297</v>
      </c>
      <c r="L44" s="8" t="s">
        <v>44</v>
      </c>
      <c r="M44" s="127">
        <v>9</v>
      </c>
      <c r="N44" s="42"/>
      <c r="O44" s="127">
        <v>2</v>
      </c>
      <c r="P44" s="8" t="s">
        <v>17</v>
      </c>
      <c r="Q44" s="39"/>
      <c r="R44" s="35"/>
      <c r="S44" s="36"/>
      <c r="T44" s="37"/>
      <c r="U44" s="35"/>
      <c r="V44" s="35"/>
      <c r="W44" s="35"/>
      <c r="X44" s="37"/>
    </row>
    <row r="45" spans="1:24" ht="17.45" customHeight="1" x14ac:dyDescent="0.4">
      <c r="A45" s="177"/>
      <c r="B45" s="27">
        <v>39</v>
      </c>
      <c r="C45" s="28">
        <v>0.63958333333333295</v>
      </c>
      <c r="D45" s="8" t="s">
        <v>54</v>
      </c>
      <c r="E45" s="27">
        <v>7</v>
      </c>
      <c r="F45" s="27" t="s">
        <v>81</v>
      </c>
      <c r="G45" s="27">
        <v>0</v>
      </c>
      <c r="H45" s="8" t="s">
        <v>58</v>
      </c>
      <c r="I45" s="178"/>
      <c r="J45" s="27">
        <v>39</v>
      </c>
      <c r="K45" s="28">
        <v>0.63958333333333295</v>
      </c>
      <c r="L45" s="8" t="s">
        <v>53</v>
      </c>
      <c r="M45" s="27">
        <v>5</v>
      </c>
      <c r="N45" s="27" t="s">
        <v>81</v>
      </c>
      <c r="O45" s="27">
        <v>2</v>
      </c>
      <c r="P45" s="8" t="s">
        <v>56</v>
      </c>
      <c r="Q45" s="39"/>
      <c r="R45" s="35"/>
      <c r="S45" s="36"/>
      <c r="T45" s="37"/>
      <c r="U45" s="35"/>
      <c r="V45" s="35"/>
      <c r="W45" s="35"/>
      <c r="X45" s="37"/>
    </row>
    <row r="46" spans="1:24" ht="17.45" customHeight="1" x14ac:dyDescent="0.4">
      <c r="A46" s="177"/>
      <c r="B46" s="31">
        <v>40</v>
      </c>
      <c r="C46" s="32">
        <v>0.64583333333333304</v>
      </c>
      <c r="D46" s="13" t="s">
        <v>64</v>
      </c>
      <c r="E46" s="31">
        <v>4</v>
      </c>
      <c r="F46" s="31" t="s">
        <v>81</v>
      </c>
      <c r="G46" s="31">
        <v>5</v>
      </c>
      <c r="H46" s="13" t="s">
        <v>68</v>
      </c>
      <c r="I46" s="179"/>
      <c r="J46" s="31">
        <v>40</v>
      </c>
      <c r="K46" s="32">
        <v>0.64583333333333304</v>
      </c>
      <c r="L46" s="13" t="s">
        <v>71</v>
      </c>
      <c r="M46" s="31">
        <v>3</v>
      </c>
      <c r="N46" s="31" t="s">
        <v>81</v>
      </c>
      <c r="O46" s="31">
        <v>5</v>
      </c>
      <c r="P46" s="13" t="s">
        <v>69</v>
      </c>
      <c r="Q46" s="39"/>
      <c r="R46" s="35"/>
      <c r="S46" s="36"/>
      <c r="T46" s="35"/>
      <c r="U46" s="35"/>
      <c r="V46" s="35"/>
      <c r="W46" s="35"/>
      <c r="X46" s="35"/>
    </row>
    <row r="47" spans="1:24" ht="17.45" customHeight="1" x14ac:dyDescent="0.4">
      <c r="A47" s="43" t="s">
        <v>83</v>
      </c>
      <c r="B47" s="20">
        <v>41</v>
      </c>
      <c r="C47" s="26">
        <v>0.65208333333333302</v>
      </c>
      <c r="D47" s="8" t="s">
        <v>13</v>
      </c>
      <c r="E47" s="20" t="s">
        <v>314</v>
      </c>
      <c r="F47" s="20" t="s">
        <v>81</v>
      </c>
      <c r="G47" s="20" t="s">
        <v>315</v>
      </c>
      <c r="H47" s="8" t="s">
        <v>26</v>
      </c>
      <c r="I47" s="43" t="s">
        <v>83</v>
      </c>
      <c r="J47" s="20">
        <v>41</v>
      </c>
      <c r="K47" s="26">
        <v>0.65208333333333302</v>
      </c>
      <c r="L47" s="8" t="s">
        <v>44</v>
      </c>
      <c r="M47" s="20">
        <v>5</v>
      </c>
      <c r="N47" s="20" t="s">
        <v>81</v>
      </c>
      <c r="O47" s="20">
        <v>7</v>
      </c>
      <c r="P47" s="8" t="s">
        <v>10</v>
      </c>
      <c r="Q47" s="39"/>
      <c r="R47" s="35"/>
      <c r="S47" s="36"/>
      <c r="T47" s="35"/>
      <c r="U47" s="35"/>
      <c r="V47" s="35"/>
      <c r="W47" s="35"/>
      <c r="X47" s="35"/>
    </row>
    <row r="48" spans="1:24" ht="17.45" customHeight="1" x14ac:dyDescent="0.4">
      <c r="A48" s="44" t="s">
        <v>84</v>
      </c>
      <c r="B48" s="31">
        <v>42</v>
      </c>
      <c r="C48" s="32">
        <v>0.65833333333333299</v>
      </c>
      <c r="D48" s="13" t="s">
        <v>68</v>
      </c>
      <c r="E48" s="31">
        <v>3</v>
      </c>
      <c r="F48" s="31" t="s">
        <v>81</v>
      </c>
      <c r="G48" s="31">
        <v>5</v>
      </c>
      <c r="H48" s="13" t="s">
        <v>69</v>
      </c>
      <c r="I48" s="45" t="s">
        <v>85</v>
      </c>
      <c r="J48" s="27">
        <v>42</v>
      </c>
      <c r="K48" s="28">
        <v>0.65833333333333299</v>
      </c>
      <c r="L48" s="8" t="s">
        <v>54</v>
      </c>
      <c r="M48" s="27">
        <v>1</v>
      </c>
      <c r="N48" s="27" t="s">
        <v>81</v>
      </c>
      <c r="O48" s="27">
        <v>4</v>
      </c>
      <c r="P48" s="8" t="s">
        <v>53</v>
      </c>
      <c r="Q48" s="39"/>
      <c r="R48" s="35"/>
      <c r="S48" s="36"/>
      <c r="T48" s="35"/>
      <c r="U48" s="35"/>
      <c r="V48" s="35"/>
      <c r="W48" s="35"/>
      <c r="X48" s="35"/>
    </row>
    <row r="49" spans="1:24" ht="17.45" customHeight="1" x14ac:dyDescent="0.4">
      <c r="A49" s="46"/>
      <c r="B49" s="47"/>
      <c r="C49" s="48"/>
      <c r="D49" s="49"/>
      <c r="E49" s="35"/>
      <c r="F49" s="35"/>
      <c r="G49" s="35"/>
      <c r="H49" s="49"/>
      <c r="I49" s="180" t="s">
        <v>86</v>
      </c>
      <c r="J49" s="182">
        <v>43</v>
      </c>
      <c r="K49" s="183">
        <v>0.66666666666666663</v>
      </c>
      <c r="L49" s="175" t="s">
        <v>26</v>
      </c>
      <c r="M49" s="20" t="s">
        <v>316</v>
      </c>
      <c r="N49" s="20" t="s">
        <v>81</v>
      </c>
      <c r="O49" s="20" t="s">
        <v>317</v>
      </c>
      <c r="P49" s="175" t="s">
        <v>97</v>
      </c>
      <c r="Q49" s="46"/>
      <c r="R49" s="47"/>
      <c r="S49" s="48"/>
      <c r="T49" s="49"/>
      <c r="U49" s="35"/>
      <c r="V49" s="35"/>
      <c r="W49" s="35"/>
      <c r="X49" s="49"/>
    </row>
    <row r="50" spans="1:24" ht="17.45" customHeight="1" x14ac:dyDescent="0.4">
      <c r="A50" s="47"/>
      <c r="B50" s="35"/>
      <c r="C50" s="48"/>
      <c r="D50" s="49"/>
      <c r="E50" s="47"/>
      <c r="F50" s="35"/>
      <c r="G50" s="47"/>
      <c r="H50" s="49"/>
      <c r="I50" s="181"/>
      <c r="J50" s="177"/>
      <c r="K50" s="181"/>
      <c r="L50" s="176"/>
      <c r="M50" s="20">
        <v>6</v>
      </c>
      <c r="N50" s="20" t="s">
        <v>81</v>
      </c>
      <c r="O50" s="20">
        <v>9</v>
      </c>
      <c r="P50" s="176"/>
      <c r="Q50" s="47"/>
      <c r="R50" s="35"/>
      <c r="S50" s="48"/>
      <c r="T50" s="49"/>
      <c r="U50" s="47"/>
      <c r="V50" s="35"/>
      <c r="W50" s="47"/>
      <c r="X50" s="49"/>
    </row>
    <row r="51" spans="1:24" ht="17.45" customHeight="1" x14ac:dyDescent="0.4">
      <c r="A51" s="47"/>
      <c r="B51" s="35"/>
      <c r="C51" s="48"/>
      <c r="D51" s="49"/>
      <c r="E51" s="47"/>
      <c r="F51" s="35"/>
      <c r="G51" s="47"/>
      <c r="H51" s="49"/>
      <c r="I51" s="181"/>
      <c r="J51" s="177"/>
      <c r="K51" s="181"/>
      <c r="L51" s="176"/>
      <c r="M51" s="128" t="s">
        <v>318</v>
      </c>
      <c r="N51" s="20" t="s">
        <v>81</v>
      </c>
      <c r="O51" s="128" t="s">
        <v>318</v>
      </c>
      <c r="P51" s="176"/>
      <c r="Q51" s="47"/>
      <c r="R51" s="35"/>
      <c r="S51" s="48"/>
      <c r="T51" s="49"/>
      <c r="U51" s="47"/>
      <c r="V51" s="35"/>
      <c r="W51" s="47"/>
      <c r="X51" s="49"/>
    </row>
  </sheetData>
  <mergeCells count="22">
    <mergeCell ref="P49:P51"/>
    <mergeCell ref="A31:A46"/>
    <mergeCell ref="I31:I46"/>
    <mergeCell ref="I49:I51"/>
    <mergeCell ref="J49:J51"/>
    <mergeCell ref="K49:K51"/>
    <mergeCell ref="L49:L51"/>
    <mergeCell ref="A5:A28"/>
    <mergeCell ref="I5:I28"/>
    <mergeCell ref="Q5:Q26"/>
    <mergeCell ref="Q27:X30"/>
    <mergeCell ref="A29:H30"/>
    <mergeCell ref="I29:P30"/>
    <mergeCell ref="A1:H1"/>
    <mergeCell ref="I1:P1"/>
    <mergeCell ref="Q1:X1"/>
    <mergeCell ref="A3:C3"/>
    <mergeCell ref="D3:H3"/>
    <mergeCell ref="I3:K3"/>
    <mergeCell ref="L3:P3"/>
    <mergeCell ref="Q3:S3"/>
    <mergeCell ref="T3:X3"/>
  </mergeCells>
  <phoneticPr fontId="1"/>
  <pageMargins left="0.7" right="0.7" top="0.75" bottom="0.75" header="0.3" footer="0.3"/>
  <pageSetup paperSize="9" scale="2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11"/>
  <sheetViews>
    <sheetView zoomScaleNormal="100" workbookViewId="0"/>
  </sheetViews>
  <sheetFormatPr defaultRowHeight="13.5" x14ac:dyDescent="0.4"/>
  <cols>
    <col min="1" max="1" width="3.625" style="50" customWidth="1"/>
    <col min="2" max="2" width="20.625" style="50" customWidth="1"/>
    <col min="3" max="17" width="3.125" style="50" customWidth="1"/>
    <col min="18" max="22" width="2.625" style="50" customWidth="1"/>
    <col min="23" max="23" width="5.625" style="50" customWidth="1"/>
    <col min="24" max="25" width="3.625" style="50" customWidth="1"/>
    <col min="26" max="26" width="5.625" style="50" customWidth="1"/>
    <col min="27" max="16384" width="9" style="50"/>
  </cols>
  <sheetData>
    <row r="1" spans="1:26" x14ac:dyDescent="0.4">
      <c r="W1" s="184">
        <v>43381</v>
      </c>
      <c r="X1" s="185"/>
      <c r="Y1" s="185"/>
      <c r="Z1" s="185"/>
    </row>
    <row r="2" spans="1:26" ht="28.5" customHeight="1" x14ac:dyDescent="0.4">
      <c r="A2" s="186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9.5" thickBot="1" x14ac:dyDescent="0.45">
      <c r="A3" s="188" t="s">
        <v>5</v>
      </c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24.95" customHeight="1" thickBot="1" x14ac:dyDescent="0.45">
      <c r="A4" s="190" t="s">
        <v>88</v>
      </c>
      <c r="B4" s="190"/>
      <c r="C4" s="191" t="s">
        <v>89</v>
      </c>
      <c r="D4" s="192"/>
      <c r="E4" s="193"/>
      <c r="F4" s="191" t="s">
        <v>90</v>
      </c>
      <c r="G4" s="192"/>
      <c r="H4" s="193"/>
      <c r="I4" s="191" t="s">
        <v>91</v>
      </c>
      <c r="J4" s="192"/>
      <c r="K4" s="193"/>
      <c r="L4" s="191" t="s">
        <v>92</v>
      </c>
      <c r="M4" s="192"/>
      <c r="N4" s="192"/>
      <c r="O4" s="194"/>
      <c r="P4" s="195"/>
      <c r="Q4" s="196"/>
      <c r="R4" s="198" t="s">
        <v>93</v>
      </c>
      <c r="S4" s="198"/>
      <c r="T4" s="198"/>
      <c r="U4" s="198"/>
      <c r="V4" s="199"/>
      <c r="W4" s="51" t="s">
        <v>94</v>
      </c>
      <c r="X4" s="200" t="s">
        <v>95</v>
      </c>
      <c r="Y4" s="201"/>
      <c r="Z4" s="51" t="s">
        <v>96</v>
      </c>
    </row>
    <row r="5" spans="1:26" ht="15" customHeight="1" thickBot="1" x14ac:dyDescent="0.45">
      <c r="A5" s="202">
        <v>1</v>
      </c>
      <c r="B5" s="204" t="s">
        <v>97</v>
      </c>
      <c r="C5" s="205"/>
      <c r="D5" s="206"/>
      <c r="E5" s="207"/>
      <c r="F5" s="211" t="str">
        <f>IF(F6+H6&gt;0,IF(F6&gt;H6,"○",IF(F6&lt;H6,"×","△")),"")</f>
        <v>○</v>
      </c>
      <c r="G5" s="212"/>
      <c r="H5" s="213"/>
      <c r="I5" s="211" t="str">
        <f>IF(I6+K6&gt;0,IF(I6&gt;K6,"○",IF(I6&lt;K6,"×","△")),"")</f>
        <v>○</v>
      </c>
      <c r="J5" s="212"/>
      <c r="K5" s="213"/>
      <c r="L5" s="211" t="str">
        <f>IF(L6+N6&gt;0,IF(L6&gt;N6,"○",IF(L6&lt;N6,"×","△")),"")</f>
        <v>×</v>
      </c>
      <c r="M5" s="212"/>
      <c r="N5" s="212"/>
      <c r="O5" s="197"/>
      <c r="P5" s="195"/>
      <c r="Q5" s="196"/>
      <c r="R5" s="214">
        <f>IF(F6&gt;H6,1,0)+IF(I6&gt;K6,1,0)+IF(L6&gt;N6,1,0)</f>
        <v>2</v>
      </c>
      <c r="S5" s="192" t="s">
        <v>100</v>
      </c>
      <c r="T5" s="214">
        <f>IF(F6+H6&gt;0,IF(F6=H6,1,0),0)+IF(I6+K6&gt;0,IF(I6=K6,1,0),0)+IF(L6+N6&gt;0,IF(L6=N6,1,0),0)</f>
        <v>0</v>
      </c>
      <c r="U5" s="192" t="s">
        <v>100</v>
      </c>
      <c r="V5" s="215">
        <f>IF(F6&lt;H6,1,0)+IF(I6&lt;K6,1,0)+IF(L6&lt;N6,1,0)</f>
        <v>1</v>
      </c>
      <c r="W5" s="216">
        <f>(R5*2)+(T5*1)</f>
        <v>4</v>
      </c>
      <c r="X5" s="52" t="s">
        <v>101</v>
      </c>
      <c r="Y5" s="53">
        <f>F6+I6+L6</f>
        <v>23</v>
      </c>
      <c r="Z5" s="217">
        <v>2</v>
      </c>
    </row>
    <row r="6" spans="1:26" ht="15" customHeight="1" thickBot="1" x14ac:dyDescent="0.45">
      <c r="A6" s="203"/>
      <c r="B6" s="204"/>
      <c r="C6" s="208"/>
      <c r="D6" s="209"/>
      <c r="E6" s="210"/>
      <c r="F6" s="54">
        <f>試合ｽｹｼﾞｭｰﾙ!$E$18</f>
        <v>9</v>
      </c>
      <c r="G6" s="55" t="s">
        <v>102</v>
      </c>
      <c r="H6" s="56">
        <f>試合ｽｹｼﾞｭｰﾙ!$G$18</f>
        <v>5</v>
      </c>
      <c r="I6" s="54">
        <f>試合ｽｹｼﾞｭｰﾙ!$G$11</f>
        <v>9</v>
      </c>
      <c r="J6" s="55" t="s">
        <v>102</v>
      </c>
      <c r="K6" s="56">
        <f>試合ｽｹｼﾞｭｰﾙ!$E$11</f>
        <v>8</v>
      </c>
      <c r="L6" s="54">
        <f>試合ｽｹｼﾞｭｰﾙ!$E$5</f>
        <v>5</v>
      </c>
      <c r="M6" s="55" t="s">
        <v>103</v>
      </c>
      <c r="N6" s="57">
        <f>試合ｽｹｼﾞｭｰﾙ!$G$5</f>
        <v>10</v>
      </c>
      <c r="O6" s="197"/>
      <c r="P6" s="195"/>
      <c r="Q6" s="196"/>
      <c r="R6" s="214"/>
      <c r="S6" s="192"/>
      <c r="T6" s="214"/>
      <c r="U6" s="192"/>
      <c r="V6" s="215"/>
      <c r="W6" s="216"/>
      <c r="X6" s="52" t="s">
        <v>104</v>
      </c>
      <c r="Y6" s="53">
        <f>H6+K6+N6</f>
        <v>23</v>
      </c>
      <c r="Z6" s="217"/>
    </row>
    <row r="7" spans="1:26" ht="15" customHeight="1" thickBot="1" x14ac:dyDescent="0.45">
      <c r="A7" s="202" t="s">
        <v>90</v>
      </c>
      <c r="B7" s="218" t="s">
        <v>13</v>
      </c>
      <c r="C7" s="211" t="str">
        <f>IF(C8+E8&gt;0,IF(C8&gt;E8,"○",IF(C8&lt;E8,"×","△")),"")</f>
        <v>×</v>
      </c>
      <c r="D7" s="212"/>
      <c r="E7" s="213"/>
      <c r="F7" s="205"/>
      <c r="G7" s="206"/>
      <c r="H7" s="207"/>
      <c r="I7" s="211" t="str">
        <f>IF(I8+K8&gt;0,IF(I8&gt;K8,"○",IF(I8&lt;K8,"×","△")),"")</f>
        <v>×</v>
      </c>
      <c r="J7" s="212"/>
      <c r="K7" s="213"/>
      <c r="L7" s="211" t="str">
        <f>IF(L8+N8&gt;0,IF(L8&gt;N8,"○",IF(L8&lt;N8,"×","△")),"")</f>
        <v>○</v>
      </c>
      <c r="M7" s="212"/>
      <c r="N7" s="212"/>
      <c r="O7" s="197"/>
      <c r="P7" s="195"/>
      <c r="Q7" s="196"/>
      <c r="R7" s="214">
        <f>IF(C8&gt;E8,1,0)+IF(I8&gt;K8,1,0)+IF(L8&gt;N8,1,0)</f>
        <v>1</v>
      </c>
      <c r="S7" s="192" t="s">
        <v>105</v>
      </c>
      <c r="T7" s="214">
        <f>IF(C8+E8&gt;0,IF(C8=E8,1,0),0)+IF(I8+K8&gt;0,IF(I8=K8,1,0),0)+IF(L8+N8&gt;0,IF(L8=N8,1,0),0)</f>
        <v>0</v>
      </c>
      <c r="U7" s="192" t="s">
        <v>105</v>
      </c>
      <c r="V7" s="215">
        <f>IF(C8&lt;E8,1,0)+IF(I8&lt;K8,1,0)+IF(L8&lt;N8,1,0)</f>
        <v>2</v>
      </c>
      <c r="W7" s="216">
        <f>(R7*2)+(T7*1)</f>
        <v>2</v>
      </c>
      <c r="X7" s="52" t="s">
        <v>101</v>
      </c>
      <c r="Y7" s="53">
        <f>C8+I8+L8</f>
        <v>23</v>
      </c>
      <c r="Z7" s="217">
        <v>3</v>
      </c>
    </row>
    <row r="8" spans="1:26" ht="15" customHeight="1" thickBot="1" x14ac:dyDescent="0.45">
      <c r="A8" s="203"/>
      <c r="B8" s="218"/>
      <c r="C8" s="54">
        <f>試合ｽｹｼﾞｭｰﾙ!$G$18</f>
        <v>5</v>
      </c>
      <c r="D8" s="55" t="s">
        <v>100</v>
      </c>
      <c r="E8" s="56">
        <f>試合ｽｹｼﾞｭｰﾙ!$E$18</f>
        <v>9</v>
      </c>
      <c r="F8" s="208"/>
      <c r="G8" s="209"/>
      <c r="H8" s="210"/>
      <c r="I8" s="54">
        <f>試合ｽｹｼﾞｭｰﾙ!$M$7</f>
        <v>8</v>
      </c>
      <c r="J8" s="55" t="s">
        <v>102</v>
      </c>
      <c r="K8" s="56">
        <f>試合ｽｹｼﾞｭｰﾙ!$O$7</f>
        <v>10</v>
      </c>
      <c r="L8" s="54">
        <f>試合ｽｹｼﾞｭｰﾙ!$O$14</f>
        <v>10</v>
      </c>
      <c r="M8" s="55" t="s">
        <v>102</v>
      </c>
      <c r="N8" s="57">
        <f>試合ｽｹｼﾞｭｰﾙ!$M$14</f>
        <v>7</v>
      </c>
      <c r="O8" s="197"/>
      <c r="P8" s="195"/>
      <c r="Q8" s="196"/>
      <c r="R8" s="214"/>
      <c r="S8" s="192"/>
      <c r="T8" s="214"/>
      <c r="U8" s="192"/>
      <c r="V8" s="215"/>
      <c r="W8" s="216"/>
      <c r="X8" s="52" t="s">
        <v>104</v>
      </c>
      <c r="Y8" s="53">
        <f>E8+K8+N8</f>
        <v>26</v>
      </c>
      <c r="Z8" s="217"/>
    </row>
    <row r="9" spans="1:26" ht="15" customHeight="1" thickBot="1" x14ac:dyDescent="0.45">
      <c r="A9" s="202" t="s">
        <v>91</v>
      </c>
      <c r="B9" s="218" t="s">
        <v>106</v>
      </c>
      <c r="C9" s="211" t="str">
        <f>IF(C10+E10&gt;0,IF(C10&gt;E10,"○",IF(C10&lt;E10,"×","△")),"")</f>
        <v>×</v>
      </c>
      <c r="D9" s="212"/>
      <c r="E9" s="213"/>
      <c r="F9" s="211" t="str">
        <f>IF(F10+H10&gt;0,IF(F10&gt;H10,"○",IF(F10&lt;H10,"×","△")),"")</f>
        <v>○</v>
      </c>
      <c r="G9" s="212"/>
      <c r="H9" s="213"/>
      <c r="I9" s="205"/>
      <c r="J9" s="206"/>
      <c r="K9" s="207"/>
      <c r="L9" s="211" t="str">
        <f>IF(L10+N10&gt;0,IF(L10&gt;N10,"○",IF(L10&lt;N10,"×","△")),"")</f>
        <v>○</v>
      </c>
      <c r="M9" s="212"/>
      <c r="N9" s="212"/>
      <c r="O9" s="197"/>
      <c r="P9" s="195"/>
      <c r="Q9" s="196"/>
      <c r="R9" s="214">
        <f>IF(C10&gt;E10,1,0)+IF(F10&gt;H10,1,0)+IF(L10&gt;N10,1,0)</f>
        <v>2</v>
      </c>
      <c r="S9" s="192" t="s">
        <v>105</v>
      </c>
      <c r="T9" s="214">
        <f>IF(C10+E10&gt;0,IF(C10=E10,1,0),0)+IF(F10+H10&gt;0,IF(F10=H10,1,0),0)+IF(L10+N10&gt;0,IF(L10=N10,1,0),0)</f>
        <v>0</v>
      </c>
      <c r="U9" s="192" t="s">
        <v>105</v>
      </c>
      <c r="V9" s="215">
        <f>IF(C10&lt;E10,1,0)+IF(F10&lt;H10,1,0)+IF(L10&lt;N10,1,0)</f>
        <v>1</v>
      </c>
      <c r="W9" s="216">
        <f>(R9*2)+(T9*1)</f>
        <v>4</v>
      </c>
      <c r="X9" s="52" t="s">
        <v>101</v>
      </c>
      <c r="Y9" s="53">
        <f>C10+F10+L10</f>
        <v>29</v>
      </c>
      <c r="Z9" s="217">
        <v>1</v>
      </c>
    </row>
    <row r="10" spans="1:26" ht="15" customHeight="1" thickBot="1" x14ac:dyDescent="0.45">
      <c r="A10" s="203"/>
      <c r="B10" s="218"/>
      <c r="C10" s="54">
        <f>試合ｽｹｼﾞｭｰﾙ!$E$11</f>
        <v>8</v>
      </c>
      <c r="D10" s="55" t="s">
        <v>100</v>
      </c>
      <c r="E10" s="56">
        <f>試合ｽｹｼﾞｭｰﾙ!$G$11</f>
        <v>9</v>
      </c>
      <c r="F10" s="54">
        <f>試合ｽｹｼﾞｭｰﾙ!$O$7</f>
        <v>10</v>
      </c>
      <c r="G10" s="55" t="s">
        <v>100</v>
      </c>
      <c r="H10" s="56">
        <f>試合ｽｹｼﾞｭｰﾙ!$M$7</f>
        <v>8</v>
      </c>
      <c r="I10" s="208"/>
      <c r="J10" s="209"/>
      <c r="K10" s="210"/>
      <c r="L10" s="54">
        <f>試合ｽｹｼﾞｭｰﾙ!$M$20</f>
        <v>11</v>
      </c>
      <c r="M10" s="55" t="s">
        <v>102</v>
      </c>
      <c r="N10" s="57">
        <f>試合ｽｹｼﾞｭｰﾙ!$O$20</f>
        <v>4</v>
      </c>
      <c r="O10" s="197"/>
      <c r="P10" s="195"/>
      <c r="Q10" s="196"/>
      <c r="R10" s="214"/>
      <c r="S10" s="192"/>
      <c r="T10" s="214"/>
      <c r="U10" s="192"/>
      <c r="V10" s="215"/>
      <c r="W10" s="216"/>
      <c r="X10" s="52" t="s">
        <v>104</v>
      </c>
      <c r="Y10" s="53">
        <f>E10+H10+N10</f>
        <v>21</v>
      </c>
      <c r="Z10" s="217"/>
    </row>
    <row r="11" spans="1:26" ht="15" customHeight="1" thickBot="1" x14ac:dyDescent="0.45">
      <c r="A11" s="202" t="s">
        <v>92</v>
      </c>
      <c r="B11" s="219" t="s">
        <v>17</v>
      </c>
      <c r="C11" s="211" t="str">
        <f>IF(C12+E12&gt;0,IF(C12&gt;E12,"○",IF(C12&lt;E12,"×","△")),"")</f>
        <v>○</v>
      </c>
      <c r="D11" s="212"/>
      <c r="E11" s="213"/>
      <c r="F11" s="211" t="str">
        <f>IF(F12+H12&gt;0,IF(F12&gt;H12,"○",IF(F12&lt;H12,"×","△")),"")</f>
        <v>×</v>
      </c>
      <c r="G11" s="212"/>
      <c r="H11" s="213"/>
      <c r="I11" s="211" t="str">
        <f>IF(I12+K12&gt;0,IF(I12&gt;K12,"○",IF(I12&lt;K12,"×","△")),"")</f>
        <v>×</v>
      </c>
      <c r="J11" s="212"/>
      <c r="K11" s="213"/>
      <c r="L11" s="205"/>
      <c r="M11" s="206"/>
      <c r="N11" s="206"/>
      <c r="O11" s="197"/>
      <c r="P11" s="195"/>
      <c r="Q11" s="196"/>
      <c r="R11" s="221">
        <f>IF(C12&gt;E12,1,0)+IF(F12&gt;H12,1,0)+IF(I12&gt;K12,1,0)</f>
        <v>1</v>
      </c>
      <c r="S11" s="192" t="s">
        <v>105</v>
      </c>
      <c r="T11" s="214">
        <f>IF(C12+E12&gt;0,IF(C12=E12,1,0),0)+IF(F12+H12&gt;0,IF(F12=H12,1,0),0)+IF(I12+K12&gt;0,IF(I12=K12,1,0),0)</f>
        <v>0</v>
      </c>
      <c r="U11" s="192" t="s">
        <v>105</v>
      </c>
      <c r="V11" s="215">
        <f>IF(C12&lt;E12,1,0)+IF(F12&lt;H12,1,0)+IF(I12&lt;K12,1,0)</f>
        <v>2</v>
      </c>
      <c r="W11" s="216">
        <f>(R11*2)+(T11*1)</f>
        <v>2</v>
      </c>
      <c r="X11" s="52" t="s">
        <v>101</v>
      </c>
      <c r="Y11" s="53">
        <f>C12+F12+I12</f>
        <v>21</v>
      </c>
      <c r="Z11" s="217">
        <v>4</v>
      </c>
    </row>
    <row r="12" spans="1:26" ht="15" customHeight="1" thickBot="1" x14ac:dyDescent="0.45">
      <c r="A12" s="203"/>
      <c r="B12" s="220"/>
      <c r="C12" s="54">
        <f>試合ｽｹｼﾞｭｰﾙ!$G$5</f>
        <v>10</v>
      </c>
      <c r="D12" s="55" t="s">
        <v>102</v>
      </c>
      <c r="E12" s="56">
        <f>試合ｽｹｼﾞｭｰﾙ!$E$5</f>
        <v>5</v>
      </c>
      <c r="F12" s="54">
        <f>試合ｽｹｼﾞｭｰﾙ!$M$14</f>
        <v>7</v>
      </c>
      <c r="G12" s="55" t="s">
        <v>103</v>
      </c>
      <c r="H12" s="56">
        <f>試合ｽｹｼﾞｭｰﾙ!$O$14</f>
        <v>10</v>
      </c>
      <c r="I12" s="54">
        <f>試合ｽｹｼﾞｭｰﾙ!$O$20</f>
        <v>4</v>
      </c>
      <c r="J12" s="55" t="s">
        <v>100</v>
      </c>
      <c r="K12" s="56">
        <f>試合ｽｹｼﾞｭｰﾙ!$M$20</f>
        <v>11</v>
      </c>
      <c r="L12" s="208"/>
      <c r="M12" s="209"/>
      <c r="N12" s="209"/>
      <c r="O12" s="197"/>
      <c r="P12" s="195"/>
      <c r="Q12" s="196"/>
      <c r="R12" s="222"/>
      <c r="S12" s="192"/>
      <c r="T12" s="214"/>
      <c r="U12" s="192"/>
      <c r="V12" s="215"/>
      <c r="W12" s="216"/>
      <c r="X12" s="52" t="s">
        <v>104</v>
      </c>
      <c r="Y12" s="53">
        <f>E12+H12+K12</f>
        <v>26</v>
      </c>
      <c r="Z12" s="217"/>
    </row>
    <row r="13" spans="1:26" ht="5.0999999999999996" customHeight="1" thickBot="1" x14ac:dyDescent="0.45">
      <c r="A13" s="58"/>
      <c r="B13" s="58"/>
    </row>
    <row r="14" spans="1:26" ht="24.95" customHeight="1" thickBot="1" x14ac:dyDescent="0.45">
      <c r="A14" s="190" t="s">
        <v>107</v>
      </c>
      <c r="B14" s="190"/>
      <c r="C14" s="191" t="s">
        <v>108</v>
      </c>
      <c r="D14" s="192"/>
      <c r="E14" s="193"/>
      <c r="F14" s="191" t="s">
        <v>109</v>
      </c>
      <c r="G14" s="192"/>
      <c r="H14" s="193"/>
      <c r="I14" s="191" t="s">
        <v>110</v>
      </c>
      <c r="J14" s="192"/>
      <c r="K14" s="193"/>
      <c r="L14" s="191" t="s">
        <v>111</v>
      </c>
      <c r="M14" s="192"/>
      <c r="N14" s="192"/>
      <c r="O14" s="194"/>
      <c r="P14" s="223"/>
      <c r="Q14" s="224"/>
      <c r="R14" s="198" t="s">
        <v>93</v>
      </c>
      <c r="S14" s="198"/>
      <c r="T14" s="198"/>
      <c r="U14" s="198"/>
      <c r="V14" s="199"/>
      <c r="W14" s="51" t="s">
        <v>94</v>
      </c>
      <c r="X14" s="200" t="s">
        <v>95</v>
      </c>
      <c r="Y14" s="201"/>
      <c r="Z14" s="51" t="s">
        <v>96</v>
      </c>
    </row>
    <row r="15" spans="1:26" ht="15" customHeight="1" thickBot="1" x14ac:dyDescent="0.45">
      <c r="A15" s="202" t="s">
        <v>112</v>
      </c>
      <c r="B15" s="204" t="s">
        <v>113</v>
      </c>
      <c r="C15" s="205"/>
      <c r="D15" s="206"/>
      <c r="E15" s="207"/>
      <c r="F15" s="211" t="str">
        <f>IF(F16+H16&gt;0,IF(F16&gt;H16,"○",IF(F16&lt;H16,"×","△")),"")</f>
        <v>×</v>
      </c>
      <c r="G15" s="212"/>
      <c r="H15" s="213"/>
      <c r="I15" s="211" t="str">
        <f>IF(I16+K16&gt;0,IF(I16&gt;K16,"○",IF(I16&lt;K16,"×","△")),"")</f>
        <v>△</v>
      </c>
      <c r="J15" s="212"/>
      <c r="K15" s="213"/>
      <c r="L15" s="211" t="str">
        <f>IF(L16+N16&gt;0,IF(L16&gt;N16,"○",IF(L16&lt;N16,"×","△")),"")</f>
        <v>×</v>
      </c>
      <c r="M15" s="212"/>
      <c r="N15" s="212"/>
      <c r="O15" s="197"/>
      <c r="P15" s="195"/>
      <c r="Q15" s="196"/>
      <c r="R15" s="214">
        <f>IF(F16&gt;H16,1,0)+IF(I16&gt;K16,1,0)+IF(L16&gt;N16,1,0)</f>
        <v>0</v>
      </c>
      <c r="S15" s="192" t="s">
        <v>103</v>
      </c>
      <c r="T15" s="214">
        <f>IF(F16+H16&gt;0,IF(F16=H16,1,0),0)+IF(I16+K16&gt;0,IF(I16=K16,1,0),0)+IF(L16+N16&gt;0,IF(L16=N16,1,0),0)</f>
        <v>1</v>
      </c>
      <c r="U15" s="192" t="s">
        <v>102</v>
      </c>
      <c r="V15" s="215">
        <f>IF(F16&lt;H16,1,0)+IF(I16&lt;K16,1,0)+IF(L16&lt;N16,1,0)</f>
        <v>2</v>
      </c>
      <c r="W15" s="216">
        <f>(R15*2)+(T15*1)</f>
        <v>1</v>
      </c>
      <c r="X15" s="52" t="s">
        <v>101</v>
      </c>
      <c r="Y15" s="53">
        <f>F16+I16+L16</f>
        <v>16</v>
      </c>
      <c r="Z15" s="217">
        <v>4</v>
      </c>
    </row>
    <row r="16" spans="1:26" ht="15" customHeight="1" thickBot="1" x14ac:dyDescent="0.45">
      <c r="A16" s="203"/>
      <c r="B16" s="204"/>
      <c r="C16" s="208"/>
      <c r="D16" s="209"/>
      <c r="E16" s="210"/>
      <c r="F16" s="54">
        <f>試合ｽｹｼﾞｭｰﾙ!$M$18</f>
        <v>5</v>
      </c>
      <c r="G16" s="55" t="s">
        <v>102</v>
      </c>
      <c r="H16" s="56">
        <f>試合ｽｹｼﾞｭｰﾙ!$O$18</f>
        <v>8</v>
      </c>
      <c r="I16" s="54">
        <f>試合ｽｹｼﾞｭｰﾙ!$O$11</f>
        <v>7</v>
      </c>
      <c r="J16" s="55" t="s">
        <v>100</v>
      </c>
      <c r="K16" s="56">
        <f>試合ｽｹｼﾞｭｰﾙ!$M$11</f>
        <v>7</v>
      </c>
      <c r="L16" s="54">
        <f>試合ｽｹｼﾞｭｰﾙ!$M$5</f>
        <v>4</v>
      </c>
      <c r="M16" s="55" t="s">
        <v>100</v>
      </c>
      <c r="N16" s="57">
        <f>試合ｽｹｼﾞｭｰﾙ!$O$5</f>
        <v>10</v>
      </c>
      <c r="O16" s="197"/>
      <c r="P16" s="195"/>
      <c r="Q16" s="196"/>
      <c r="R16" s="214"/>
      <c r="S16" s="192"/>
      <c r="T16" s="214"/>
      <c r="U16" s="192"/>
      <c r="V16" s="215"/>
      <c r="W16" s="216"/>
      <c r="X16" s="52" t="s">
        <v>104</v>
      </c>
      <c r="Y16" s="53">
        <f>H16+K16+N16</f>
        <v>25</v>
      </c>
      <c r="Z16" s="217"/>
    </row>
    <row r="17" spans="1:26" ht="15" customHeight="1" thickBot="1" x14ac:dyDescent="0.45">
      <c r="A17" s="202" t="s">
        <v>114</v>
      </c>
      <c r="B17" s="218" t="s">
        <v>22</v>
      </c>
      <c r="C17" s="211" t="str">
        <f>IF(C18+E18&gt;0,IF(C18&gt;E18,"○",IF(C18&lt;E18,"×","△")),"")</f>
        <v>○</v>
      </c>
      <c r="D17" s="212"/>
      <c r="E17" s="213"/>
      <c r="F17" s="205"/>
      <c r="G17" s="206"/>
      <c r="H17" s="207"/>
      <c r="I17" s="211" t="str">
        <f>IF(I18+K18&gt;0,IF(I18&gt;K18,"○",IF(I18&lt;K18,"×","△")),"")</f>
        <v>○</v>
      </c>
      <c r="J17" s="212"/>
      <c r="K17" s="213"/>
      <c r="L17" s="211" t="str">
        <f>IF(L18+N18&gt;0,IF(L18&gt;N18,"○",IF(L18&lt;N18,"×","△")),"")</f>
        <v>×</v>
      </c>
      <c r="M17" s="212"/>
      <c r="N17" s="212"/>
      <c r="O17" s="197"/>
      <c r="P17" s="195"/>
      <c r="Q17" s="196"/>
      <c r="R17" s="214">
        <f>IF(C18&gt;E18,1,0)+IF(I18&gt;K18,1,0)+IF(L18&gt;N18,1,0)</f>
        <v>2</v>
      </c>
      <c r="S17" s="192" t="s">
        <v>105</v>
      </c>
      <c r="T17" s="214">
        <f>IF(C18+E18&gt;0,IF(C18=E18,1,0),0)+IF(I18+K18&gt;0,IF(I18=K18,1,0),0)+IF(L18+N18&gt;0,IF(L18=N18,1,0),0)</f>
        <v>0</v>
      </c>
      <c r="U17" s="192" t="s">
        <v>105</v>
      </c>
      <c r="V17" s="215">
        <f>IF(C18&lt;E18,1,0)+IF(I18&lt;K18,1,0)+IF(L18&lt;N18,1,0)</f>
        <v>1</v>
      </c>
      <c r="W17" s="216">
        <f>(R17*2)+(T17*1)</f>
        <v>4</v>
      </c>
      <c r="X17" s="52" t="s">
        <v>101</v>
      </c>
      <c r="Y17" s="53">
        <f>C18+I18+L18</f>
        <v>22</v>
      </c>
      <c r="Z17" s="217">
        <v>2</v>
      </c>
    </row>
    <row r="18" spans="1:26" ht="15" customHeight="1" thickBot="1" x14ac:dyDescent="0.45">
      <c r="A18" s="203"/>
      <c r="B18" s="218"/>
      <c r="C18" s="54">
        <f>試合ｽｹｼﾞｭｰﾙ!$O$18</f>
        <v>8</v>
      </c>
      <c r="D18" s="55" t="s">
        <v>103</v>
      </c>
      <c r="E18" s="56">
        <f>試合ｽｹｼﾞｭｰﾙ!$M$18</f>
        <v>5</v>
      </c>
      <c r="F18" s="208"/>
      <c r="G18" s="209"/>
      <c r="H18" s="210"/>
      <c r="I18" s="54">
        <f>試合ｽｹｼﾞｭｰﾙ!$E$8</f>
        <v>7</v>
      </c>
      <c r="J18" s="55" t="s">
        <v>103</v>
      </c>
      <c r="K18" s="56">
        <f>試合ｽｹｼﾞｭｰﾙ!$G$8</f>
        <v>6</v>
      </c>
      <c r="L18" s="54">
        <f>試合ｽｹｼﾞｭｰﾙ!$G$15</f>
        <v>7</v>
      </c>
      <c r="M18" s="55" t="s">
        <v>102</v>
      </c>
      <c r="N18" s="57">
        <f>試合ｽｹｼﾞｭｰﾙ!$E$15</f>
        <v>8</v>
      </c>
      <c r="O18" s="197"/>
      <c r="P18" s="195"/>
      <c r="Q18" s="196"/>
      <c r="R18" s="214"/>
      <c r="S18" s="192"/>
      <c r="T18" s="214"/>
      <c r="U18" s="192"/>
      <c r="V18" s="215"/>
      <c r="W18" s="216"/>
      <c r="X18" s="52" t="s">
        <v>104</v>
      </c>
      <c r="Y18" s="53">
        <f>E18+K18+N18</f>
        <v>19</v>
      </c>
      <c r="Z18" s="217"/>
    </row>
    <row r="19" spans="1:26" ht="15" customHeight="1" thickBot="1" x14ac:dyDescent="0.45">
      <c r="A19" s="202" t="s">
        <v>115</v>
      </c>
      <c r="B19" s="219" t="s">
        <v>24</v>
      </c>
      <c r="C19" s="211" t="str">
        <f>IF(C20+E20&gt;0,IF(C20&gt;E20,"○",IF(C20&lt;E20,"×","△")),"")</f>
        <v>△</v>
      </c>
      <c r="D19" s="212"/>
      <c r="E19" s="213"/>
      <c r="F19" s="211" t="str">
        <f>IF(F20+H20&gt;0,IF(F20&gt;H20,"○",IF(F20&lt;H20,"×","△")),"")</f>
        <v>×</v>
      </c>
      <c r="G19" s="212"/>
      <c r="H19" s="213"/>
      <c r="I19" s="205"/>
      <c r="J19" s="206"/>
      <c r="K19" s="207"/>
      <c r="L19" s="211" t="str">
        <f>IF(L20+N20&gt;0,IF(L20&gt;N20,"○",IF(L20&lt;N20,"×","△")),"")</f>
        <v>×</v>
      </c>
      <c r="M19" s="212"/>
      <c r="N19" s="212"/>
      <c r="O19" s="197"/>
      <c r="P19" s="195"/>
      <c r="Q19" s="196"/>
      <c r="R19" s="214">
        <f>IF(C20&gt;E20,1,0)+IF(F20&gt;H20,1,0)+IF(L20&gt;N20,1,0)</f>
        <v>0</v>
      </c>
      <c r="S19" s="192" t="s">
        <v>105</v>
      </c>
      <c r="T19" s="214">
        <f>IF(C20+E20&gt;0,IF(C20=E20,1,0),0)+IF(F20+H20&gt;0,IF(F20=H20,1,0),0)+IF(L20+N20&gt;0,IF(L20=N20,1,0),0)</f>
        <v>1</v>
      </c>
      <c r="U19" s="192" t="s">
        <v>105</v>
      </c>
      <c r="V19" s="215">
        <f>IF(C20&lt;E20,1,0)+IF(F20&lt;H20,1,0)+IF(L20&lt;N20,1,0)</f>
        <v>2</v>
      </c>
      <c r="W19" s="216">
        <f>(R19*2)+(T19*1)</f>
        <v>1</v>
      </c>
      <c r="X19" s="52" t="s">
        <v>101</v>
      </c>
      <c r="Y19" s="53">
        <f>C20+F20+L20</f>
        <v>19</v>
      </c>
      <c r="Z19" s="217">
        <v>3</v>
      </c>
    </row>
    <row r="20" spans="1:26" ht="15" customHeight="1" thickBot="1" x14ac:dyDescent="0.45">
      <c r="A20" s="203"/>
      <c r="B20" s="220"/>
      <c r="C20" s="54">
        <f>試合ｽｹｼﾞｭｰﾙ!$M$11</f>
        <v>7</v>
      </c>
      <c r="D20" s="55" t="s">
        <v>100</v>
      </c>
      <c r="E20" s="56">
        <f>試合ｽｹｼﾞｭｰﾙ!$O$11</f>
        <v>7</v>
      </c>
      <c r="F20" s="54">
        <f>試合ｽｹｼﾞｭｰﾙ!$G$8</f>
        <v>6</v>
      </c>
      <c r="G20" s="55" t="s">
        <v>100</v>
      </c>
      <c r="H20" s="56">
        <f>試合ｽｹｼﾞｭｰﾙ!$E$8</f>
        <v>7</v>
      </c>
      <c r="I20" s="208"/>
      <c r="J20" s="209"/>
      <c r="K20" s="210"/>
      <c r="L20" s="54">
        <f>試合ｽｹｼﾞｭｰﾙ!$E$21</f>
        <v>6</v>
      </c>
      <c r="M20" s="55" t="s">
        <v>102</v>
      </c>
      <c r="N20" s="57">
        <f>試合ｽｹｼﾞｭｰﾙ!$G$21</f>
        <v>7</v>
      </c>
      <c r="O20" s="197"/>
      <c r="P20" s="195"/>
      <c r="Q20" s="196"/>
      <c r="R20" s="214"/>
      <c r="S20" s="192"/>
      <c r="T20" s="214"/>
      <c r="U20" s="192"/>
      <c r="V20" s="215"/>
      <c r="W20" s="216"/>
      <c r="X20" s="52" t="s">
        <v>104</v>
      </c>
      <c r="Y20" s="53">
        <f>E20+H20+N20</f>
        <v>21</v>
      </c>
      <c r="Z20" s="217"/>
    </row>
    <row r="21" spans="1:26" ht="15" customHeight="1" thickBot="1" x14ac:dyDescent="0.45">
      <c r="A21" s="202" t="s">
        <v>116</v>
      </c>
      <c r="B21" s="219" t="s">
        <v>117</v>
      </c>
      <c r="C21" s="211" t="str">
        <f>IF(C22+E22&gt;0,IF(C22&gt;E22,"○",IF(C22&lt;E22,"×","△")),"")</f>
        <v>○</v>
      </c>
      <c r="D21" s="212"/>
      <c r="E21" s="213"/>
      <c r="F21" s="211" t="str">
        <f>IF(F22+H22&gt;0,IF(F22&gt;H22,"○",IF(F22&lt;H22,"×","△")),"")</f>
        <v>○</v>
      </c>
      <c r="G21" s="212"/>
      <c r="H21" s="213"/>
      <c r="I21" s="211" t="str">
        <f>IF(I22+K22&gt;0,IF(I22&gt;K22,"○",IF(I22&lt;K22,"×","△")),"")</f>
        <v>○</v>
      </c>
      <c r="J21" s="212"/>
      <c r="K21" s="213"/>
      <c r="L21" s="205"/>
      <c r="M21" s="206"/>
      <c r="N21" s="206"/>
      <c r="O21" s="197"/>
      <c r="P21" s="195"/>
      <c r="Q21" s="196"/>
      <c r="R21" s="214">
        <f>IF(C22&gt;E22,1,0)+IF(F22&gt;H22,1,0)+IF(I22&gt;K22,1,0)</f>
        <v>3</v>
      </c>
      <c r="S21" s="192" t="s">
        <v>105</v>
      </c>
      <c r="T21" s="214">
        <f>IF(C22+E22&gt;0,IF(C22=E22,1,0),0)+IF(F22+H22&gt;0,IF(F22=H22,1,0),0)+IF(I22+K22&gt;0,IF(I22=K22,1,0),0)</f>
        <v>0</v>
      </c>
      <c r="U21" s="192" t="s">
        <v>105</v>
      </c>
      <c r="V21" s="215">
        <f>IF(C22&lt;E22,1,0)+IF(F22&lt;H22,1,0)+IF(I22&lt;K22,1,0)</f>
        <v>0</v>
      </c>
      <c r="W21" s="216">
        <f>(R21*2)+(T21*1)</f>
        <v>6</v>
      </c>
      <c r="X21" s="52" t="s">
        <v>101</v>
      </c>
      <c r="Y21" s="53">
        <f>C22+F22+I22</f>
        <v>25</v>
      </c>
      <c r="Z21" s="217">
        <v>1</v>
      </c>
    </row>
    <row r="22" spans="1:26" ht="15" customHeight="1" thickBot="1" x14ac:dyDescent="0.45">
      <c r="A22" s="203"/>
      <c r="B22" s="220"/>
      <c r="C22" s="54">
        <f>試合ｽｹｼﾞｭｰﾙ!$O$5</f>
        <v>10</v>
      </c>
      <c r="D22" s="55" t="s">
        <v>102</v>
      </c>
      <c r="E22" s="56">
        <f>試合ｽｹｼﾞｭｰﾙ!$M$5</f>
        <v>4</v>
      </c>
      <c r="F22" s="54">
        <f>試合ｽｹｼﾞｭｰﾙ!$E$15</f>
        <v>8</v>
      </c>
      <c r="G22" s="55" t="s">
        <v>102</v>
      </c>
      <c r="H22" s="56">
        <f>試合ｽｹｼﾞｭｰﾙ!$G$15</f>
        <v>7</v>
      </c>
      <c r="I22" s="54">
        <f>試合ｽｹｼﾞｭｰﾙ!$G$21</f>
        <v>7</v>
      </c>
      <c r="J22" s="55" t="s">
        <v>102</v>
      </c>
      <c r="K22" s="56">
        <f>試合ｽｹｼﾞｭｰﾙ!$E$21</f>
        <v>6</v>
      </c>
      <c r="L22" s="208"/>
      <c r="M22" s="209"/>
      <c r="N22" s="209"/>
      <c r="O22" s="197"/>
      <c r="P22" s="195"/>
      <c r="Q22" s="196"/>
      <c r="R22" s="214"/>
      <c r="S22" s="192"/>
      <c r="T22" s="214"/>
      <c r="U22" s="192"/>
      <c r="V22" s="215"/>
      <c r="W22" s="216"/>
      <c r="X22" s="52" t="s">
        <v>104</v>
      </c>
      <c r="Y22" s="53">
        <f>E22+H22+K22</f>
        <v>17</v>
      </c>
      <c r="Z22" s="217"/>
    </row>
    <row r="23" spans="1:26" ht="5.0999999999999996" customHeight="1" thickBot="1" x14ac:dyDescent="0.45">
      <c r="A23" s="58"/>
      <c r="B23" s="58"/>
    </row>
    <row r="24" spans="1:26" ht="24.95" customHeight="1" thickBot="1" x14ac:dyDescent="0.45">
      <c r="A24" s="190" t="s">
        <v>118</v>
      </c>
      <c r="B24" s="190"/>
      <c r="C24" s="191" t="s">
        <v>119</v>
      </c>
      <c r="D24" s="192"/>
      <c r="E24" s="193"/>
      <c r="F24" s="191" t="s">
        <v>120</v>
      </c>
      <c r="G24" s="192"/>
      <c r="H24" s="193"/>
      <c r="I24" s="191" t="s">
        <v>121</v>
      </c>
      <c r="J24" s="192"/>
      <c r="K24" s="193"/>
      <c r="L24" s="191" t="s">
        <v>122</v>
      </c>
      <c r="M24" s="192"/>
      <c r="N24" s="192"/>
      <c r="O24" s="194"/>
      <c r="P24" s="223"/>
      <c r="Q24" s="224"/>
      <c r="R24" s="198" t="s">
        <v>93</v>
      </c>
      <c r="S24" s="198"/>
      <c r="T24" s="198"/>
      <c r="U24" s="198"/>
      <c r="V24" s="199"/>
      <c r="W24" s="51" t="s">
        <v>94</v>
      </c>
      <c r="X24" s="200" t="s">
        <v>95</v>
      </c>
      <c r="Y24" s="201"/>
      <c r="Z24" s="51" t="s">
        <v>96</v>
      </c>
    </row>
    <row r="25" spans="1:26" ht="15" customHeight="1" thickBot="1" x14ac:dyDescent="0.45">
      <c r="A25" s="202" t="s">
        <v>123</v>
      </c>
      <c r="B25" s="204" t="s">
        <v>124</v>
      </c>
      <c r="C25" s="205"/>
      <c r="D25" s="206"/>
      <c r="E25" s="207"/>
      <c r="F25" s="211" t="str">
        <f>IF(F26+H26&gt;0,IF(F26&gt;H26,"○",IF(F26&lt;H26,"×","△")),"")</f>
        <v>○</v>
      </c>
      <c r="G25" s="212"/>
      <c r="H25" s="213"/>
      <c r="I25" s="211" t="str">
        <f>IF(I26+K26&gt;0,IF(I26&gt;K26,"○",IF(I26&lt;K26,"×","△")),"")</f>
        <v>○</v>
      </c>
      <c r="J25" s="212"/>
      <c r="K25" s="213"/>
      <c r="L25" s="211" t="str">
        <f>IF(L26+N26&gt;0,IF(L26&gt;N26,"○",IF(L26&lt;N26,"×","△")),"")</f>
        <v>○</v>
      </c>
      <c r="M25" s="212"/>
      <c r="N25" s="212"/>
      <c r="O25" s="197"/>
      <c r="P25" s="195"/>
      <c r="Q25" s="196"/>
      <c r="R25" s="214">
        <f>IF(F26&gt;H26,1,0)+IF(I26&gt;K26,1,0)+IF(L26&gt;N26,1,0)</f>
        <v>3</v>
      </c>
      <c r="S25" s="192" t="s">
        <v>100</v>
      </c>
      <c r="T25" s="214">
        <f>IF(F26+H26&gt;0,IF(F26=H26,1,0),0)+IF(I26+K26&gt;0,IF(I26=K26,1,0),0)+IF(L26+N26&gt;0,IF(L26=N26,1,0),0)</f>
        <v>0</v>
      </c>
      <c r="U25" s="192" t="s">
        <v>100</v>
      </c>
      <c r="V25" s="215">
        <f>IF(F26&lt;H26,1,0)+IF(I26&lt;K26,1,0)+IF(L26&lt;N26,1,0)</f>
        <v>0</v>
      </c>
      <c r="W25" s="216">
        <f>(R25*2)+(T25*1)</f>
        <v>6</v>
      </c>
      <c r="X25" s="52" t="s">
        <v>101</v>
      </c>
      <c r="Y25" s="53">
        <f>F26+I26+L26</f>
        <v>26</v>
      </c>
      <c r="Z25" s="217">
        <v>1</v>
      </c>
    </row>
    <row r="26" spans="1:26" ht="15" customHeight="1" thickBot="1" x14ac:dyDescent="0.45">
      <c r="A26" s="203"/>
      <c r="B26" s="204"/>
      <c r="C26" s="208"/>
      <c r="D26" s="209"/>
      <c r="E26" s="210"/>
      <c r="F26" s="54">
        <f>試合ｽｹｼﾞｭｰﾙ!$E$19</f>
        <v>11</v>
      </c>
      <c r="G26" s="55" t="s">
        <v>100</v>
      </c>
      <c r="H26" s="56">
        <f>試合ｽｹｼﾞｭｰﾙ!$G$19</f>
        <v>6</v>
      </c>
      <c r="I26" s="54">
        <f>試合ｽｹｼﾞｭｰﾙ!$G$12</f>
        <v>10</v>
      </c>
      <c r="J26" s="55" t="s">
        <v>102</v>
      </c>
      <c r="K26" s="56">
        <f>試合ｽｹｼﾞｭｰﾙ!$E$12</f>
        <v>2</v>
      </c>
      <c r="L26" s="54">
        <f>試合ｽｹｼﾞｭｰﾙ!$E$6</f>
        <v>5</v>
      </c>
      <c r="M26" s="55" t="s">
        <v>100</v>
      </c>
      <c r="N26" s="57">
        <f>試合ｽｹｼﾞｭｰﾙ!$G$6</f>
        <v>2</v>
      </c>
      <c r="O26" s="197"/>
      <c r="P26" s="195"/>
      <c r="Q26" s="196"/>
      <c r="R26" s="214"/>
      <c r="S26" s="192"/>
      <c r="T26" s="214"/>
      <c r="U26" s="192"/>
      <c r="V26" s="215"/>
      <c r="W26" s="216"/>
      <c r="X26" s="52" t="s">
        <v>104</v>
      </c>
      <c r="Y26" s="53">
        <f>H26+K26+N26</f>
        <v>10</v>
      </c>
      <c r="Z26" s="217"/>
    </row>
    <row r="27" spans="1:26" ht="15" customHeight="1" thickBot="1" x14ac:dyDescent="0.45">
      <c r="A27" s="202" t="s">
        <v>120</v>
      </c>
      <c r="B27" s="218" t="s">
        <v>125</v>
      </c>
      <c r="C27" s="211" t="str">
        <f>IF(C28+E28&gt;0,IF(C28&gt;E28,"○",IF(C28&lt;E28,"×","△")),"")</f>
        <v>×</v>
      </c>
      <c r="D27" s="212"/>
      <c r="E27" s="213"/>
      <c r="F27" s="205"/>
      <c r="G27" s="206"/>
      <c r="H27" s="207"/>
      <c r="I27" s="211" t="str">
        <f>IF(I28+K28&gt;0,IF(I28&gt;K28,"○",IF(I28&lt;K28,"×","△")),"")</f>
        <v>○</v>
      </c>
      <c r="J27" s="212"/>
      <c r="K27" s="213"/>
      <c r="L27" s="211" t="str">
        <f>IF(L28+N28&gt;0,IF(L28&gt;N28,"○",IF(L28&lt;N28,"×","△")),"")</f>
        <v>○</v>
      </c>
      <c r="M27" s="212"/>
      <c r="N27" s="212"/>
      <c r="O27" s="197"/>
      <c r="P27" s="195"/>
      <c r="Q27" s="196"/>
      <c r="R27" s="214">
        <f>IF(C28&gt;E28,1,0)+IF(I28&gt;K28,1,0)+IF(L28&gt;N28,1,0)</f>
        <v>2</v>
      </c>
      <c r="S27" s="192" t="s">
        <v>105</v>
      </c>
      <c r="T27" s="214">
        <f>IF(C28+E28&gt;0,IF(C28=E28,1,0),0)+IF(I28+K28&gt;0,IF(I28=K28,1,0),0)+IF(L28+N28&gt;0,IF(L28=N28,1,0),0)</f>
        <v>0</v>
      </c>
      <c r="U27" s="192" t="s">
        <v>105</v>
      </c>
      <c r="V27" s="215">
        <f>IF(C28&lt;E28,1,0)+IF(I28&lt;K28,1,0)+IF(L28&lt;N28,1,0)</f>
        <v>1</v>
      </c>
      <c r="W27" s="216">
        <f>(R27*2)+(T27*1)</f>
        <v>4</v>
      </c>
      <c r="X27" s="52" t="s">
        <v>101</v>
      </c>
      <c r="Y27" s="53">
        <f>C28+I28+L28</f>
        <v>22</v>
      </c>
      <c r="Z27" s="217">
        <v>2</v>
      </c>
    </row>
    <row r="28" spans="1:26" ht="15" customHeight="1" thickBot="1" x14ac:dyDescent="0.45">
      <c r="A28" s="203"/>
      <c r="B28" s="218"/>
      <c r="C28" s="54">
        <f>試合ｽｹｼﾞｭｰﾙ!$G$19</f>
        <v>6</v>
      </c>
      <c r="D28" s="55" t="s">
        <v>102</v>
      </c>
      <c r="E28" s="56">
        <f>試合ｽｹｼﾞｭｰﾙ!$E$19</f>
        <v>11</v>
      </c>
      <c r="F28" s="208"/>
      <c r="G28" s="209"/>
      <c r="H28" s="210"/>
      <c r="I28" s="54">
        <f>試合ｽｹｼﾞｭｰﾙ!$M$8</f>
        <v>7</v>
      </c>
      <c r="J28" s="55" t="s">
        <v>100</v>
      </c>
      <c r="K28" s="56">
        <f>試合ｽｹｼﾞｭｰﾙ!$O$8</f>
        <v>6</v>
      </c>
      <c r="L28" s="54">
        <f>試合ｽｹｼﾞｭｰﾙ!$O$15</f>
        <v>9</v>
      </c>
      <c r="M28" s="55" t="s">
        <v>102</v>
      </c>
      <c r="N28" s="57">
        <f>試合ｽｹｼﾞｭｰﾙ!$M$15</f>
        <v>5</v>
      </c>
      <c r="O28" s="197"/>
      <c r="P28" s="195"/>
      <c r="Q28" s="196"/>
      <c r="R28" s="214"/>
      <c r="S28" s="192"/>
      <c r="T28" s="214"/>
      <c r="U28" s="192"/>
      <c r="V28" s="215"/>
      <c r="W28" s="216"/>
      <c r="X28" s="52" t="s">
        <v>104</v>
      </c>
      <c r="Y28" s="53">
        <f>E28+K28+N28</f>
        <v>22</v>
      </c>
      <c r="Z28" s="217"/>
    </row>
    <row r="29" spans="1:26" ht="15" customHeight="1" thickBot="1" x14ac:dyDescent="0.45">
      <c r="A29" s="202" t="s">
        <v>121</v>
      </c>
      <c r="B29" s="218" t="s">
        <v>30</v>
      </c>
      <c r="C29" s="211" t="str">
        <f>IF(C30+E30&gt;0,IF(C30&gt;E30,"○",IF(C30&lt;E30,"×","△")),"")</f>
        <v>×</v>
      </c>
      <c r="D29" s="212"/>
      <c r="E29" s="213"/>
      <c r="F29" s="211" t="str">
        <f>IF(F30+H30&gt;0,IF(F30&gt;H30,"○",IF(F30&lt;H30,"×","△")),"")</f>
        <v>×</v>
      </c>
      <c r="G29" s="212"/>
      <c r="H29" s="213"/>
      <c r="I29" s="205"/>
      <c r="J29" s="206"/>
      <c r="K29" s="207"/>
      <c r="L29" s="211" t="str">
        <f>IF(L30+N30&gt;0,IF(L30&gt;N30,"○",IF(L30&lt;N30,"×","△")),"")</f>
        <v>×</v>
      </c>
      <c r="M29" s="212"/>
      <c r="N29" s="213"/>
      <c r="O29" s="197"/>
      <c r="P29" s="195"/>
      <c r="Q29" s="196"/>
      <c r="R29" s="214">
        <f>IF(C30&gt;E30,1,0)+IF(F30&gt;H30,1,0)+IF(L30&gt;N30,1,0)</f>
        <v>0</v>
      </c>
      <c r="S29" s="192" t="s">
        <v>105</v>
      </c>
      <c r="T29" s="214">
        <f>IF(C30+E30&gt;0,IF(C30=E30,1,0),0)+IF(F30+H30&gt;0,IF(F30=H30,1,0),0)+IF(L30+N30&gt;0,IF(L30=N30,1,0),0)</f>
        <v>0</v>
      </c>
      <c r="U29" s="192" t="s">
        <v>105</v>
      </c>
      <c r="V29" s="215">
        <f>IF(C30&lt;E30,1,0)+IF(F30&lt;H30,1,0)+IF(L30&lt;N30,1,0)</f>
        <v>3</v>
      </c>
      <c r="W29" s="216">
        <f>(R29*2)+(T29*1)</f>
        <v>0</v>
      </c>
      <c r="X29" s="52" t="s">
        <v>101</v>
      </c>
      <c r="Y29" s="53">
        <f>C30+F30+L30</f>
        <v>13</v>
      </c>
      <c r="Z29" s="217">
        <v>4</v>
      </c>
    </row>
    <row r="30" spans="1:26" ht="15" customHeight="1" thickBot="1" x14ac:dyDescent="0.45">
      <c r="A30" s="203"/>
      <c r="B30" s="218"/>
      <c r="C30" s="54">
        <f>試合ｽｹｼﾞｭｰﾙ!$E$12</f>
        <v>2</v>
      </c>
      <c r="D30" s="55" t="s">
        <v>100</v>
      </c>
      <c r="E30" s="56">
        <f>試合ｽｹｼﾞｭｰﾙ!$G$12</f>
        <v>10</v>
      </c>
      <c r="F30" s="54">
        <f>試合ｽｹｼﾞｭｰﾙ!$O$8</f>
        <v>6</v>
      </c>
      <c r="G30" s="55" t="s">
        <v>100</v>
      </c>
      <c r="H30" s="56">
        <f>試合ｽｹｼﾞｭｰﾙ!$M$8</f>
        <v>7</v>
      </c>
      <c r="I30" s="208"/>
      <c r="J30" s="209"/>
      <c r="K30" s="210"/>
      <c r="L30" s="54">
        <f>試合ｽｹｼﾞｭｰﾙ!$M$21</f>
        <v>5</v>
      </c>
      <c r="M30" s="55" t="s">
        <v>102</v>
      </c>
      <c r="N30" s="57">
        <f>試合ｽｹｼﾞｭｰﾙ!$O$21</f>
        <v>6</v>
      </c>
      <c r="O30" s="197"/>
      <c r="P30" s="195"/>
      <c r="Q30" s="196"/>
      <c r="R30" s="214"/>
      <c r="S30" s="192"/>
      <c r="T30" s="214"/>
      <c r="U30" s="192"/>
      <c r="V30" s="215"/>
      <c r="W30" s="216"/>
      <c r="X30" s="52" t="s">
        <v>104</v>
      </c>
      <c r="Y30" s="53">
        <f>E30+H30+N30</f>
        <v>23</v>
      </c>
      <c r="Z30" s="217"/>
    </row>
    <row r="31" spans="1:26" ht="15" customHeight="1" thickBot="1" x14ac:dyDescent="0.45">
      <c r="A31" s="202" t="s">
        <v>122</v>
      </c>
      <c r="B31" s="219" t="s">
        <v>126</v>
      </c>
      <c r="C31" s="211" t="str">
        <f>IF(C32+E32&gt;0,IF(C32&gt;E32,"○",IF(C32&lt;E32,"×","△")),"")</f>
        <v>×</v>
      </c>
      <c r="D31" s="212"/>
      <c r="E31" s="213"/>
      <c r="F31" s="211" t="str">
        <f>IF(F32+H32&gt;0,IF(F32&gt;H32,"○",IF(F32&lt;H32,"×","△")),"")</f>
        <v>×</v>
      </c>
      <c r="G31" s="212"/>
      <c r="H31" s="213"/>
      <c r="I31" s="211" t="str">
        <f>IF(I32+K32&gt;0,IF(I32&gt;K32,"○",IF(I32&lt;K32,"×","△")),"")</f>
        <v>○</v>
      </c>
      <c r="J31" s="212"/>
      <c r="K31" s="213"/>
      <c r="L31" s="205"/>
      <c r="M31" s="206"/>
      <c r="N31" s="206"/>
      <c r="O31" s="197"/>
      <c r="P31" s="195"/>
      <c r="Q31" s="196"/>
      <c r="R31" s="214">
        <f>IF(C32&gt;E32,1,0)+IF(F32&gt;H32,1,0)+IF(I32&gt;K32,1,0)</f>
        <v>1</v>
      </c>
      <c r="S31" s="192" t="s">
        <v>105</v>
      </c>
      <c r="T31" s="214">
        <f>IF(C32+E32&gt;0,IF(C32=E32,1,0),0)+IF(F32+H32&gt;0,IF(F32=H32,1,0),0)+IF(I32+K32&gt;0,IF(I32=K32,1,0),0)</f>
        <v>0</v>
      </c>
      <c r="U31" s="192" t="s">
        <v>105</v>
      </c>
      <c r="V31" s="215">
        <f>IF(C32&lt;E32,1,0)+IF(F32&lt;H32,1,0)+IF(I32&lt;K32,1,0)</f>
        <v>2</v>
      </c>
      <c r="W31" s="216">
        <f>(R31*2)+(T31*1)</f>
        <v>2</v>
      </c>
      <c r="X31" s="52" t="s">
        <v>101</v>
      </c>
      <c r="Y31" s="53">
        <f>C32+F32+I32</f>
        <v>13</v>
      </c>
      <c r="Z31" s="217">
        <v>3</v>
      </c>
    </row>
    <row r="32" spans="1:26" ht="15" customHeight="1" thickBot="1" x14ac:dyDescent="0.45">
      <c r="A32" s="203"/>
      <c r="B32" s="220"/>
      <c r="C32" s="54">
        <f>試合ｽｹｼﾞｭｰﾙ!$G$6</f>
        <v>2</v>
      </c>
      <c r="D32" s="55" t="s">
        <v>100</v>
      </c>
      <c r="E32" s="56">
        <f>試合ｽｹｼﾞｭｰﾙ!$E$6</f>
        <v>5</v>
      </c>
      <c r="F32" s="54">
        <f>試合ｽｹｼﾞｭｰﾙ!$M$15</f>
        <v>5</v>
      </c>
      <c r="G32" s="55" t="s">
        <v>100</v>
      </c>
      <c r="H32" s="56">
        <f>試合ｽｹｼﾞｭｰﾙ!$O$15</f>
        <v>9</v>
      </c>
      <c r="I32" s="54">
        <f>試合ｽｹｼﾞｭｰﾙ!$O$21</f>
        <v>6</v>
      </c>
      <c r="J32" s="55" t="s">
        <v>102</v>
      </c>
      <c r="K32" s="56">
        <f>試合ｽｹｼﾞｭｰﾙ!$M$21</f>
        <v>5</v>
      </c>
      <c r="L32" s="208"/>
      <c r="M32" s="209"/>
      <c r="N32" s="209"/>
      <c r="O32" s="197"/>
      <c r="P32" s="195"/>
      <c r="Q32" s="196"/>
      <c r="R32" s="214"/>
      <c r="S32" s="192"/>
      <c r="T32" s="214"/>
      <c r="U32" s="192"/>
      <c r="V32" s="215"/>
      <c r="W32" s="216"/>
      <c r="X32" s="52" t="s">
        <v>104</v>
      </c>
      <c r="Y32" s="53">
        <f>E32+H32+K32</f>
        <v>19</v>
      </c>
      <c r="Z32" s="217"/>
    </row>
    <row r="33" spans="1:26" ht="5.0999999999999996" customHeight="1" thickBot="1" x14ac:dyDescent="0.45">
      <c r="A33" s="58"/>
      <c r="B33" s="58"/>
    </row>
    <row r="34" spans="1:26" ht="24.95" customHeight="1" thickBot="1" x14ac:dyDescent="0.45">
      <c r="A34" s="190" t="s">
        <v>127</v>
      </c>
      <c r="B34" s="190"/>
      <c r="C34" s="191" t="s">
        <v>128</v>
      </c>
      <c r="D34" s="192"/>
      <c r="E34" s="193"/>
      <c r="F34" s="191" t="s">
        <v>129</v>
      </c>
      <c r="G34" s="192"/>
      <c r="H34" s="193"/>
      <c r="I34" s="191" t="s">
        <v>130</v>
      </c>
      <c r="J34" s="192"/>
      <c r="K34" s="193"/>
      <c r="L34" s="191" t="s">
        <v>131</v>
      </c>
      <c r="M34" s="192"/>
      <c r="N34" s="193"/>
      <c r="O34" s="191" t="s">
        <v>132</v>
      </c>
      <c r="P34" s="192"/>
      <c r="Q34" s="225"/>
      <c r="R34" s="198" t="s">
        <v>93</v>
      </c>
      <c r="S34" s="198"/>
      <c r="T34" s="198"/>
      <c r="U34" s="198"/>
      <c r="V34" s="199"/>
      <c r="W34" s="51" t="s">
        <v>94</v>
      </c>
      <c r="X34" s="200" t="s">
        <v>95</v>
      </c>
      <c r="Y34" s="201"/>
      <c r="Z34" s="51" t="s">
        <v>96</v>
      </c>
    </row>
    <row r="35" spans="1:26" ht="15" customHeight="1" thickBot="1" x14ac:dyDescent="0.45">
      <c r="A35" s="202" t="s">
        <v>128</v>
      </c>
      <c r="B35" s="204" t="s">
        <v>133</v>
      </c>
      <c r="C35" s="205"/>
      <c r="D35" s="206"/>
      <c r="E35" s="207"/>
      <c r="F35" s="211" t="str">
        <f>IF(F36+H36&gt;0,IF(F36&gt;H36,"○",IF(F36&lt;H36,"×","△")),"")</f>
        <v>○</v>
      </c>
      <c r="G35" s="212"/>
      <c r="H35" s="213"/>
      <c r="I35" s="211" t="str">
        <f>IF(I36+K36&gt;0,IF(I36&gt;K36,"○",IF(I36&lt;K36,"×","△")),"")</f>
        <v>×</v>
      </c>
      <c r="J35" s="212"/>
      <c r="K35" s="213"/>
      <c r="L35" s="211" t="str">
        <f>IF(L36+N36&gt;0,IF(L36&gt;N36,"○",IF(L36&lt;N36,"×","△")),"")</f>
        <v>×</v>
      </c>
      <c r="M35" s="212"/>
      <c r="N35" s="213"/>
      <c r="O35" s="211" t="str">
        <f>IF(O36+Q36&gt;0,IF(O36&gt;Q36,"○",IF(O36&lt;Q36,"×","△")),"")</f>
        <v>○</v>
      </c>
      <c r="P35" s="212"/>
      <c r="Q35" s="226"/>
      <c r="R35" s="214">
        <f>IF(F36&gt;H36,1,0)+IF(I36&gt;K36,1,0)+IF(L36&gt;N36,1,0)+IF(O36&gt;Q36,1,0)</f>
        <v>2</v>
      </c>
      <c r="S35" s="192" t="s">
        <v>102</v>
      </c>
      <c r="T35" s="214">
        <f>IF(F36+H36&gt;0,IF(F36=H36,1,0),0)+IF(I36+K36&gt;0,IF(I36=K36,1,0),0)+IF(L36+N36&gt;0,IF(L36=N36,1,0),0)+IF(O36+Q36&gt;0,IF(O36=Q36,1,0),0)</f>
        <v>0</v>
      </c>
      <c r="U35" s="192" t="s">
        <v>102</v>
      </c>
      <c r="V35" s="215">
        <f>IF(F36&lt;H36,1,0)+IF(I36&lt;K36,1,0)+IF(L36&lt;N36,1,0)+IF(O36&lt;Q36,1,0)</f>
        <v>2</v>
      </c>
      <c r="W35" s="216">
        <f>(R35*2)+(T35*1)</f>
        <v>4</v>
      </c>
      <c r="X35" s="52" t="s">
        <v>101</v>
      </c>
      <c r="Y35" s="53">
        <f>F36+I36+L36+O36</f>
        <v>31</v>
      </c>
      <c r="Z35" s="217">
        <v>1</v>
      </c>
    </row>
    <row r="36" spans="1:26" ht="15" customHeight="1" thickBot="1" x14ac:dyDescent="0.45">
      <c r="A36" s="203"/>
      <c r="B36" s="204"/>
      <c r="C36" s="208"/>
      <c r="D36" s="209"/>
      <c r="E36" s="210"/>
      <c r="F36" s="54">
        <f>試合ｽｹｼﾞｭｰﾙ!$E$17</f>
        <v>11</v>
      </c>
      <c r="G36" s="55" t="s">
        <v>100</v>
      </c>
      <c r="H36" s="56">
        <f>試合ｽｹｼﾞｭｰﾙ!$G$17</f>
        <v>8</v>
      </c>
      <c r="I36" s="54">
        <f>試合ｽｹｼﾞｭｰﾙ!$O$19</f>
        <v>5</v>
      </c>
      <c r="J36" s="55" t="s">
        <v>100</v>
      </c>
      <c r="K36" s="56">
        <f>試合ｽｹｼﾞｭｰﾙ!$M$19</f>
        <v>11</v>
      </c>
      <c r="L36" s="54">
        <f>試合ｽｹｼﾞｭｰﾙ!$O$12</f>
        <v>7</v>
      </c>
      <c r="M36" s="55" t="s">
        <v>100</v>
      </c>
      <c r="N36" s="56">
        <f>試合ｽｹｼﾞｭｰﾙ!$M$12</f>
        <v>8</v>
      </c>
      <c r="O36" s="54">
        <f>試合ｽｹｼﾞｭｰﾙ!$M$6</f>
        <v>8</v>
      </c>
      <c r="P36" s="55" t="s">
        <v>100</v>
      </c>
      <c r="Q36" s="59">
        <f>試合ｽｹｼﾞｭｰﾙ!$O$6</f>
        <v>6</v>
      </c>
      <c r="R36" s="214"/>
      <c r="S36" s="192"/>
      <c r="T36" s="214"/>
      <c r="U36" s="192"/>
      <c r="V36" s="215"/>
      <c r="W36" s="216"/>
      <c r="X36" s="52" t="s">
        <v>104</v>
      </c>
      <c r="Y36" s="53">
        <f>H36+K36+N36+Q36</f>
        <v>33</v>
      </c>
      <c r="Z36" s="217"/>
    </row>
    <row r="37" spans="1:26" ht="15" customHeight="1" thickBot="1" x14ac:dyDescent="0.45">
      <c r="A37" s="202" t="s">
        <v>129</v>
      </c>
      <c r="B37" s="218" t="s">
        <v>134</v>
      </c>
      <c r="C37" s="211" t="str">
        <f>IF(C38+E38&gt;0,IF(C38&gt;E38,"○",IF(C38&lt;E38,"×","△")),"")</f>
        <v>×</v>
      </c>
      <c r="D37" s="212"/>
      <c r="E37" s="213"/>
      <c r="F37" s="205"/>
      <c r="G37" s="206"/>
      <c r="H37" s="207"/>
      <c r="I37" s="211" t="str">
        <f>IF(I38+K38&gt;0,IF(I38&gt;K38,"○",IF(I38&lt;K38,"×","△")),"")</f>
        <v>○</v>
      </c>
      <c r="J37" s="212"/>
      <c r="K37" s="213"/>
      <c r="L37" s="211" t="str">
        <f>IF(L38+N38&gt;0,IF(L38&gt;N38,"○",IF(L38&lt;N38,"×","△")),"")</f>
        <v>○</v>
      </c>
      <c r="M37" s="212"/>
      <c r="N37" s="213"/>
      <c r="O37" s="211" t="str">
        <f>IF(O38+Q38&gt;0,IF(O38&gt;Q38,"○",IF(O38&lt;Q38,"×","△")),"")</f>
        <v>×</v>
      </c>
      <c r="P37" s="212"/>
      <c r="Q37" s="226"/>
      <c r="R37" s="214">
        <f>IF(C38&gt;E38,1,0)+IF(I38&gt;K38,1,0)+IF(L38&gt;N38,1,0)+IF(O38&gt;Q38,1,0)</f>
        <v>2</v>
      </c>
      <c r="S37" s="192" t="s">
        <v>105</v>
      </c>
      <c r="T37" s="214">
        <f>IF(C38+E38&gt;0,IF(C38=E38,1,0),0)+IF(I38+K38&gt;0,IF(I38=K38,1,0),0)+IF(L38+N38&gt;0,IF(L38=N38,1,0),0)+IF(O38+Q38&gt;0,IF(O38=Q38,1,0),0)</f>
        <v>0</v>
      </c>
      <c r="U37" s="192" t="s">
        <v>105</v>
      </c>
      <c r="V37" s="215">
        <f>IF(C38&lt;E38,1,0)+IF(I38&lt;K38,1,0)+IF(L38&lt;N38,1,0)+IF(O38&lt;Q38,1,0)</f>
        <v>2</v>
      </c>
      <c r="W37" s="216">
        <f>(R37*2)+(T37*1)</f>
        <v>4</v>
      </c>
      <c r="X37" s="52" t="s">
        <v>101</v>
      </c>
      <c r="Y37" s="53">
        <f>C38+I38+L38+O38</f>
        <v>31</v>
      </c>
      <c r="Z37" s="217">
        <v>2</v>
      </c>
    </row>
    <row r="38" spans="1:26" ht="15" customHeight="1" thickBot="1" x14ac:dyDescent="0.45">
      <c r="A38" s="203"/>
      <c r="B38" s="218"/>
      <c r="C38" s="54">
        <f>試合ｽｹｼﾞｭｰﾙ!$G$17</f>
        <v>8</v>
      </c>
      <c r="D38" s="55" t="s">
        <v>102</v>
      </c>
      <c r="E38" s="56">
        <f>試合ｽｹｼﾞｭｰﾙ!$E$17</f>
        <v>11</v>
      </c>
      <c r="F38" s="208"/>
      <c r="G38" s="209"/>
      <c r="H38" s="210"/>
      <c r="I38" s="54">
        <f>試合ｽｹｼﾞｭｰﾙ!$M$13</f>
        <v>8</v>
      </c>
      <c r="J38" s="55" t="s">
        <v>102</v>
      </c>
      <c r="K38" s="56">
        <f>試合ｽｹｼﾞｭｰﾙ!$O$13</f>
        <v>4</v>
      </c>
      <c r="L38" s="54">
        <f>試合ｽｹｼﾞｭｰﾙ!$E$9</f>
        <v>8</v>
      </c>
      <c r="M38" s="55" t="s">
        <v>102</v>
      </c>
      <c r="N38" s="56">
        <f>試合ｽｹｼﾞｭｰﾙ!$G$9</f>
        <v>6</v>
      </c>
      <c r="O38" s="54">
        <f>試合ｽｹｼﾞｭｰﾙ!$G$24</f>
        <v>7</v>
      </c>
      <c r="P38" s="55" t="s">
        <v>102</v>
      </c>
      <c r="Q38" s="59">
        <f>試合ｽｹｼﾞｭｰﾙ!$E$24</f>
        <v>8</v>
      </c>
      <c r="R38" s="214"/>
      <c r="S38" s="192"/>
      <c r="T38" s="214"/>
      <c r="U38" s="192"/>
      <c r="V38" s="215"/>
      <c r="W38" s="216"/>
      <c r="X38" s="52" t="s">
        <v>104</v>
      </c>
      <c r="Y38" s="53">
        <f>E38+K38+N38+Q38</f>
        <v>29</v>
      </c>
      <c r="Z38" s="217"/>
    </row>
    <row r="39" spans="1:26" ht="15" customHeight="1" thickBot="1" x14ac:dyDescent="0.45">
      <c r="A39" s="202" t="s">
        <v>135</v>
      </c>
      <c r="B39" s="218" t="s">
        <v>136</v>
      </c>
      <c r="C39" s="211" t="str">
        <f>IF(C40+E40&gt;0,IF(C40&gt;E40,"○",IF(C40&lt;E40,"×","△")),"")</f>
        <v>○</v>
      </c>
      <c r="D39" s="212"/>
      <c r="E39" s="213"/>
      <c r="F39" s="211" t="str">
        <f>IF(F40+H40&gt;0,IF(F40&gt;H40,"○",IF(F40&lt;H40,"×","△")),"")</f>
        <v>×</v>
      </c>
      <c r="G39" s="212"/>
      <c r="H39" s="213"/>
      <c r="I39" s="211" t="s">
        <v>99</v>
      </c>
      <c r="J39" s="227"/>
      <c r="K39" s="228"/>
      <c r="L39" s="211" t="str">
        <f>IF(L40+N40&gt;0,IF(L40&gt;N40,"○",IF(L40&lt;N40,"×","△")),"")</f>
        <v>○</v>
      </c>
      <c r="M39" s="212"/>
      <c r="N39" s="213"/>
      <c r="O39" s="211" t="str">
        <f>IF(O40+Q40&gt;0,IF(O40&gt;Q40,"○",IF(O40&lt;Q40,"×","△")),"")</f>
        <v>×</v>
      </c>
      <c r="P39" s="212"/>
      <c r="Q39" s="226"/>
      <c r="R39" s="214">
        <f>IF(C40&gt;E40,1,0)+IF(F40&gt;H40,1,0)+IF(L40&gt;N40,1,0)+IF(O40&gt;Q40,1,0)</f>
        <v>2</v>
      </c>
      <c r="S39" s="192" t="s">
        <v>105</v>
      </c>
      <c r="T39" s="214">
        <f>IF(C40+E40&gt;0,IF(C40=E40,1,0),0)+IF(F40+H40&gt;0,IF(F40=H40,1,0),0)+IF(L40+N40&gt;0,IF(L40=N40,1,0),0)+IF(O40+Q40&gt;0,IF(O40=Q40,1,0),0)</f>
        <v>0</v>
      </c>
      <c r="U39" s="192" t="s">
        <v>105</v>
      </c>
      <c r="V39" s="215">
        <f>IF(C40&lt;E40,1,0)+IF(F40&lt;H40,1,0)+IF(L40&lt;N40,1,0)+IF(O40&lt;Q40,1,0)</f>
        <v>2</v>
      </c>
      <c r="W39" s="216">
        <f>(R39*2)+(T39*1)</f>
        <v>4</v>
      </c>
      <c r="X39" s="52" t="s">
        <v>101</v>
      </c>
      <c r="Y39" s="53">
        <f>C40+F40+L40+O40</f>
        <v>30</v>
      </c>
      <c r="Z39" s="217">
        <v>3</v>
      </c>
    </row>
    <row r="40" spans="1:26" ht="15" customHeight="1" thickBot="1" x14ac:dyDescent="0.45">
      <c r="A40" s="203"/>
      <c r="B40" s="218"/>
      <c r="C40" s="54">
        <f>試合ｽｹｼﾞｭｰﾙ!$M$19</f>
        <v>11</v>
      </c>
      <c r="D40" s="55" t="s">
        <v>100</v>
      </c>
      <c r="E40" s="56">
        <f>試合ｽｹｼﾞｭｰﾙ!$O$19</f>
        <v>5</v>
      </c>
      <c r="F40" s="54">
        <f>試合ｽｹｼﾞｭｰﾙ!$O$13</f>
        <v>4</v>
      </c>
      <c r="G40" s="55" t="s">
        <v>100</v>
      </c>
      <c r="H40" s="56">
        <f>試合ｽｹｼﾞｭｰﾙ!$M$13</f>
        <v>8</v>
      </c>
      <c r="I40" s="229"/>
      <c r="J40" s="230"/>
      <c r="K40" s="231"/>
      <c r="L40" s="54">
        <f>試合ｽｹｼﾞｭｰﾙ!$E$25</f>
        <v>8</v>
      </c>
      <c r="M40" s="55" t="s">
        <v>100</v>
      </c>
      <c r="N40" s="56">
        <f>試合ｽｹｼﾞｭｰﾙ!$G$25</f>
        <v>5</v>
      </c>
      <c r="O40" s="54">
        <f>試合ｽｹｼﾞｭｰﾙ!$G$10</f>
        <v>7</v>
      </c>
      <c r="P40" s="55" t="s">
        <v>102</v>
      </c>
      <c r="Q40" s="59">
        <f>試合ｽｹｼﾞｭｰﾙ!$E$10</f>
        <v>9</v>
      </c>
      <c r="R40" s="214"/>
      <c r="S40" s="192"/>
      <c r="T40" s="214"/>
      <c r="U40" s="192"/>
      <c r="V40" s="215"/>
      <c r="W40" s="216"/>
      <c r="X40" s="52" t="s">
        <v>104</v>
      </c>
      <c r="Y40" s="53">
        <f>E40+H40+N40+Q40</f>
        <v>27</v>
      </c>
      <c r="Z40" s="217"/>
    </row>
    <row r="41" spans="1:26" ht="15" customHeight="1" thickBot="1" x14ac:dyDescent="0.45">
      <c r="A41" s="202" t="s">
        <v>137</v>
      </c>
      <c r="B41" s="218" t="s">
        <v>138</v>
      </c>
      <c r="C41" s="211" t="str">
        <f>IF(C42+E42&gt;0,IF(C42&gt;E42,"○",IF(C42&lt;E42,"×","△")),"")</f>
        <v>○</v>
      </c>
      <c r="D41" s="212"/>
      <c r="E41" s="213"/>
      <c r="F41" s="211" t="str">
        <f>IF(F42+H42&gt;0,IF(F42&gt;H42,"○",IF(F42&lt;H42,"×","△")),"")</f>
        <v>×</v>
      </c>
      <c r="G41" s="212"/>
      <c r="H41" s="213"/>
      <c r="I41" s="211" t="str">
        <f>IF(I42+K42&gt;0,IF(I42&gt;K42,"○",IF(I42&lt;K42,"×","△")),"")</f>
        <v>×</v>
      </c>
      <c r="J41" s="212"/>
      <c r="K41" s="213"/>
      <c r="L41" s="211" t="s">
        <v>99</v>
      </c>
      <c r="M41" s="227"/>
      <c r="N41" s="228"/>
      <c r="O41" s="211" t="str">
        <f>IF(O42+Q42&gt;0,IF(O42&gt;Q42,"○",IF(O42&lt;Q42,"×","△")),"")</f>
        <v>○</v>
      </c>
      <c r="P41" s="212"/>
      <c r="Q41" s="226"/>
      <c r="R41" s="214">
        <f>IF(C42&gt;E42,1,0)+IF(F42&gt;H42,1,0)+IF(I42&gt;K42,1,0)+IF(O42&gt;Q42,1,0)</f>
        <v>2</v>
      </c>
      <c r="S41" s="192" t="s">
        <v>105</v>
      </c>
      <c r="T41" s="214">
        <f>IF(C42+E42&gt;0,IF(C42=E42,1,0),0)+IF(F42+H42&gt;0,IF(F42=H42,1,0),0)+IF(I42+K42&gt;0,IF(I42=K42,1,0),0)+IF(O42+Q42&gt;0,IF(O42=Q42,1,0),0)</f>
        <v>0</v>
      </c>
      <c r="U41" s="192" t="s">
        <v>105</v>
      </c>
      <c r="V41" s="215">
        <f>IF(C42&lt;E42,1,0)+IF(F42&lt;H42,1,0)+IF(I42&lt;K42,1,0)+IF(O42&lt;Q42,1,0)</f>
        <v>2</v>
      </c>
      <c r="W41" s="216">
        <f>(R41*2)+(T41*1)</f>
        <v>4</v>
      </c>
      <c r="X41" s="52" t="s">
        <v>101</v>
      </c>
      <c r="Y41" s="53">
        <f>C42+F42+I42+O42</f>
        <v>30</v>
      </c>
      <c r="Z41" s="217">
        <v>4</v>
      </c>
    </row>
    <row r="42" spans="1:26" ht="15" customHeight="1" thickBot="1" x14ac:dyDescent="0.45">
      <c r="A42" s="203"/>
      <c r="B42" s="218"/>
      <c r="C42" s="54">
        <f>試合ｽｹｼﾞｭｰﾙ!$M$12</f>
        <v>8</v>
      </c>
      <c r="D42" s="55" t="s">
        <v>102</v>
      </c>
      <c r="E42" s="56">
        <f>試合ｽｹｼﾞｭｰﾙ!$O$12</f>
        <v>7</v>
      </c>
      <c r="F42" s="54">
        <f>試合ｽｹｼﾞｭｰﾙ!$G$9</f>
        <v>6</v>
      </c>
      <c r="G42" s="55" t="s">
        <v>100</v>
      </c>
      <c r="H42" s="56">
        <f>試合ｽｹｼﾞｭｰﾙ!$E$9</f>
        <v>8</v>
      </c>
      <c r="I42" s="54">
        <f>試合ｽｹｼﾞｭｰﾙ!$G$25</f>
        <v>5</v>
      </c>
      <c r="J42" s="55" t="s">
        <v>100</v>
      </c>
      <c r="K42" s="56">
        <f>試合ｽｹｼﾞｭｰﾙ!$E$25</f>
        <v>8</v>
      </c>
      <c r="L42" s="229"/>
      <c r="M42" s="230"/>
      <c r="N42" s="231"/>
      <c r="O42" s="54">
        <f>試合ｽｹｼﾞｭｰﾙ!$E$16</f>
        <v>11</v>
      </c>
      <c r="P42" s="55" t="s">
        <v>102</v>
      </c>
      <c r="Q42" s="59">
        <f>試合ｽｹｼﾞｭｰﾙ!$G$16</f>
        <v>2</v>
      </c>
      <c r="R42" s="214"/>
      <c r="S42" s="192"/>
      <c r="T42" s="214"/>
      <c r="U42" s="192"/>
      <c r="V42" s="215"/>
      <c r="W42" s="216"/>
      <c r="X42" s="52" t="s">
        <v>104</v>
      </c>
      <c r="Y42" s="53">
        <f>E42+H42+K42+Q42</f>
        <v>25</v>
      </c>
      <c r="Z42" s="217"/>
    </row>
    <row r="43" spans="1:26" ht="15" customHeight="1" thickBot="1" x14ac:dyDescent="0.45">
      <c r="A43" s="202" t="s">
        <v>132</v>
      </c>
      <c r="B43" s="219" t="s">
        <v>139</v>
      </c>
      <c r="C43" s="211" t="str">
        <f>IF(C44+E44&gt;0,IF(C44&gt;E44,"○",IF(C44&lt;E44,"×","△")),"")</f>
        <v>×</v>
      </c>
      <c r="D43" s="212"/>
      <c r="E43" s="213"/>
      <c r="F43" s="211" t="str">
        <f>IF(F44+H44&gt;0,IF(F44&gt;H44,"○",IF(F44&lt;H44,"×","△")),"")</f>
        <v>○</v>
      </c>
      <c r="G43" s="212"/>
      <c r="H43" s="213"/>
      <c r="I43" s="211" t="str">
        <f>IF(I44+K44&gt;0,IF(I44&gt;K44,"○",IF(I44&lt;K44,"×","△")),"")</f>
        <v>○</v>
      </c>
      <c r="J43" s="212"/>
      <c r="K43" s="213"/>
      <c r="L43" s="211" t="str">
        <f>IF(L44+N44&gt;0,IF(L44&gt;N44,"○",IF(L44&lt;N44,"×","△")),"")</f>
        <v>×</v>
      </c>
      <c r="M43" s="212"/>
      <c r="N43" s="213"/>
      <c r="O43" s="205"/>
      <c r="P43" s="206"/>
      <c r="Q43" s="241"/>
      <c r="R43" s="214">
        <f>IF(C44&gt;E44,1,0)+IF(F44&gt;H44,1,0)+IF(I44&gt;K44,1,0)+IF(L44&gt;N44,1,0)</f>
        <v>2</v>
      </c>
      <c r="S43" s="192" t="s">
        <v>105</v>
      </c>
      <c r="T43" s="214">
        <f>IF(C44+E44&gt;0,IF(C44=E44,1,0),0)+IF(F44+H44&gt;0,IF(F44=H44,1,0),0)+IF(I44+K44&gt;0,IF(I44=K44,1,0),0)+IF(L44+N44&gt;0,IF(L44=N44,1,0),0)</f>
        <v>0</v>
      </c>
      <c r="U43" s="192" t="s">
        <v>105</v>
      </c>
      <c r="V43" s="215">
        <f>IF(C44&lt;E44,1,0)+IF(F44&lt;H44,1,0)+IF(I44&lt;K44,1,0)+IF(L44&lt;N44,1,0)</f>
        <v>2</v>
      </c>
      <c r="W43" s="216">
        <f>(R43*2)+(T43*1)</f>
        <v>4</v>
      </c>
      <c r="X43" s="52" t="s">
        <v>101</v>
      </c>
      <c r="Y43" s="53">
        <f>C44+F44+I44+L44</f>
        <v>25</v>
      </c>
      <c r="Z43" s="217">
        <v>5</v>
      </c>
    </row>
    <row r="44" spans="1:26" ht="15" customHeight="1" thickBot="1" x14ac:dyDescent="0.45">
      <c r="A44" s="203"/>
      <c r="B44" s="220"/>
      <c r="C44" s="54">
        <f>試合ｽｹｼﾞｭｰﾙ!$O$6</f>
        <v>6</v>
      </c>
      <c r="D44" s="55" t="s">
        <v>102</v>
      </c>
      <c r="E44" s="56">
        <f>試合ｽｹｼﾞｭｰﾙ!$M$6</f>
        <v>8</v>
      </c>
      <c r="F44" s="54">
        <f>試合ｽｹｼﾞｭｰﾙ!$E$24</f>
        <v>8</v>
      </c>
      <c r="G44" s="55" t="s">
        <v>100</v>
      </c>
      <c r="H44" s="56">
        <f>試合ｽｹｼﾞｭｰﾙ!$G$24</f>
        <v>7</v>
      </c>
      <c r="I44" s="54">
        <f>試合ｽｹｼﾞｭｰﾙ!$E$10</f>
        <v>9</v>
      </c>
      <c r="J44" s="55" t="s">
        <v>100</v>
      </c>
      <c r="K44" s="56">
        <f>試合ｽｹｼﾞｭｰﾙ!$G$10</f>
        <v>7</v>
      </c>
      <c r="L44" s="54">
        <f>試合ｽｹｼﾞｭｰﾙ!$G$16</f>
        <v>2</v>
      </c>
      <c r="M44" s="55" t="s">
        <v>102</v>
      </c>
      <c r="N44" s="56">
        <f>試合ｽｹｼﾞｭｰﾙ!$E$16</f>
        <v>11</v>
      </c>
      <c r="O44" s="208"/>
      <c r="P44" s="209"/>
      <c r="Q44" s="242"/>
      <c r="R44" s="214"/>
      <c r="S44" s="192"/>
      <c r="T44" s="214"/>
      <c r="U44" s="192"/>
      <c r="V44" s="215"/>
      <c r="W44" s="216"/>
      <c r="X44" s="52" t="s">
        <v>104</v>
      </c>
      <c r="Y44" s="53">
        <f>E44+H44+K44+N44</f>
        <v>33</v>
      </c>
      <c r="Z44" s="217"/>
    </row>
    <row r="45" spans="1:26" ht="5.0999999999999996" customHeight="1" thickBot="1" x14ac:dyDescent="0.45">
      <c r="W45" s="184"/>
      <c r="X45" s="185"/>
      <c r="Y45" s="185"/>
      <c r="Z45" s="185"/>
    </row>
    <row r="46" spans="1:26" ht="24.95" customHeight="1" thickBot="1" x14ac:dyDescent="0.45">
      <c r="A46" s="236" t="s">
        <v>140</v>
      </c>
      <c r="B46" s="237"/>
      <c r="C46" s="191" t="s">
        <v>141</v>
      </c>
      <c r="D46" s="238"/>
      <c r="E46" s="239"/>
      <c r="F46" s="191" t="s">
        <v>142</v>
      </c>
      <c r="G46" s="238"/>
      <c r="H46" s="239"/>
      <c r="I46" s="191" t="s">
        <v>143</v>
      </c>
      <c r="J46" s="238"/>
      <c r="K46" s="239"/>
      <c r="L46" s="191" t="s">
        <v>144</v>
      </c>
      <c r="M46" s="238"/>
      <c r="N46" s="239"/>
      <c r="O46" s="191" t="s">
        <v>145</v>
      </c>
      <c r="P46" s="238"/>
      <c r="Q46" s="240"/>
      <c r="R46" s="198" t="s">
        <v>93</v>
      </c>
      <c r="S46" s="198"/>
      <c r="T46" s="198"/>
      <c r="U46" s="198"/>
      <c r="V46" s="199"/>
      <c r="W46" s="51" t="s">
        <v>94</v>
      </c>
      <c r="X46" s="232" t="s">
        <v>95</v>
      </c>
      <c r="Y46" s="199"/>
      <c r="Z46" s="51" t="s">
        <v>96</v>
      </c>
    </row>
    <row r="47" spans="1:26" ht="15" customHeight="1" x14ac:dyDescent="0.4">
      <c r="A47" s="249" t="s">
        <v>141</v>
      </c>
      <c r="B47" s="219" t="s">
        <v>146</v>
      </c>
      <c r="C47" s="205"/>
      <c r="D47" s="206"/>
      <c r="E47" s="207"/>
      <c r="F47" s="211" t="str">
        <f>IF(F48+H48&gt;0,IF(F48&gt;H48,"○",IF(F48&lt;H48,"×","△")),"")</f>
        <v>○</v>
      </c>
      <c r="G47" s="212"/>
      <c r="H47" s="213"/>
      <c r="I47" s="211" t="str">
        <f>IF(I48+K48&gt;0,IF(I48&gt;K48,"○",IF(I48&lt;K48,"×","△")),"")</f>
        <v>×</v>
      </c>
      <c r="J47" s="212"/>
      <c r="K47" s="213"/>
      <c r="L47" s="211" t="str">
        <f>IF(L48+N48&gt;0,IF(L48&gt;N48,"○",IF(L48&lt;N48,"×","△")),"")</f>
        <v>○</v>
      </c>
      <c r="M47" s="212"/>
      <c r="N47" s="213"/>
      <c r="O47" s="211" t="str">
        <f>IF(O48+Q48&gt;0,IF(O48&gt;Q48,"○",IF(O48&lt;Q48,"×","△")),"")</f>
        <v>×</v>
      </c>
      <c r="P47" s="212"/>
      <c r="Q47" s="226"/>
      <c r="R47" s="233">
        <f>IF(F48&gt;H48,1,0)+IF(I48&gt;K48,1,0)+IF(L48&gt;N48,1,0)+IF(O48&gt;Q48,1,0)</f>
        <v>2</v>
      </c>
      <c r="S47" s="212" t="s">
        <v>100</v>
      </c>
      <c r="T47" s="233">
        <f>IF(F48+H48&gt;0,IF(F48=H48,1,0),0)+IF(I48+K48&gt;0,IF(I48=K48,1,0),0)+IF(L48+N48&gt;0,IF(L48=N48,1,0),0)+IF(O48+Q48&gt;0,IF(O48=Q48,1,0),0)</f>
        <v>0</v>
      </c>
      <c r="U47" s="212" t="s">
        <v>102</v>
      </c>
      <c r="V47" s="243">
        <f>IF(F48&lt;H48,1,0)+IF(I48&lt;K48,1,0)+IF(L48&lt;N48,1,0)+IF(O48&lt;Q48,1,0)</f>
        <v>2</v>
      </c>
      <c r="W47" s="245">
        <f>(R47*2)+(T47*1)</f>
        <v>4</v>
      </c>
      <c r="X47" s="52" t="s">
        <v>101</v>
      </c>
      <c r="Y47" s="53">
        <f>F48+I48+L48+O48</f>
        <v>29</v>
      </c>
      <c r="Z47" s="247">
        <v>4</v>
      </c>
    </row>
    <row r="48" spans="1:26" ht="15" customHeight="1" thickBot="1" x14ac:dyDescent="0.45">
      <c r="A48" s="250"/>
      <c r="B48" s="220"/>
      <c r="C48" s="208"/>
      <c r="D48" s="209"/>
      <c r="E48" s="210"/>
      <c r="F48" s="54">
        <f>試合ｽｹｼﾞｭｰﾙ!$M$17</f>
        <v>7</v>
      </c>
      <c r="G48" s="55" t="s">
        <v>102</v>
      </c>
      <c r="H48" s="56">
        <f>試合ｽｹｼﾞｭｰﾙ!$O$17</f>
        <v>6</v>
      </c>
      <c r="I48" s="54">
        <f>試合ｽｹｼﾞｭｰﾙ!$G$20</f>
        <v>5</v>
      </c>
      <c r="J48" s="55" t="s">
        <v>102</v>
      </c>
      <c r="K48" s="56">
        <f>試合ｽｹｼﾞｭｰﾙ!$E$20</f>
        <v>10</v>
      </c>
      <c r="L48" s="54">
        <f>試合ｽｹｼﾞｭｰﾙ!$G$13</f>
        <v>10</v>
      </c>
      <c r="M48" s="55" t="s">
        <v>100</v>
      </c>
      <c r="N48" s="56">
        <f>試合ｽｹｼﾞｭｰﾙ!$E$13</f>
        <v>4</v>
      </c>
      <c r="O48" s="54">
        <f>試合ｽｹｼﾞｭｰﾙ!$E$7</f>
        <v>7</v>
      </c>
      <c r="P48" s="55" t="s">
        <v>100</v>
      </c>
      <c r="Q48" s="59">
        <f>試合ｽｹｼﾞｭｰﾙ!$G$7</f>
        <v>9</v>
      </c>
      <c r="R48" s="234"/>
      <c r="S48" s="235"/>
      <c r="T48" s="234"/>
      <c r="U48" s="235"/>
      <c r="V48" s="244"/>
      <c r="W48" s="246"/>
      <c r="X48" s="52" t="s">
        <v>104</v>
      </c>
      <c r="Y48" s="53">
        <f>H48+K48+N48+Q48</f>
        <v>29</v>
      </c>
      <c r="Z48" s="248"/>
    </row>
    <row r="49" spans="1:26" ht="15" customHeight="1" x14ac:dyDescent="0.4">
      <c r="A49" s="249" t="s">
        <v>142</v>
      </c>
      <c r="B49" s="219" t="s">
        <v>147</v>
      </c>
      <c r="C49" s="211" t="str">
        <f>IF(C50+E50&gt;0,IF(C50&gt;E50,"○",IF(C50&lt;E50,"×","△")),"")</f>
        <v>×</v>
      </c>
      <c r="D49" s="212"/>
      <c r="E49" s="213"/>
      <c r="F49" s="205"/>
      <c r="G49" s="206"/>
      <c r="H49" s="207"/>
      <c r="I49" s="211" t="str">
        <f>IF(I50+K50&gt;0,IF(I50&gt;K50,"○",IF(I50&lt;K50,"×","△")),"")</f>
        <v>△</v>
      </c>
      <c r="J49" s="212"/>
      <c r="K49" s="213"/>
      <c r="L49" s="211" t="str">
        <f>IF(L50+N50&gt;0,IF(L50&gt;N50,"○",IF(L50&lt;N50,"×","△")),"")</f>
        <v>○</v>
      </c>
      <c r="M49" s="212"/>
      <c r="N49" s="213"/>
      <c r="O49" s="211" t="str">
        <f>IF(O50+Q50&gt;0,IF(O50&gt;Q50,"○",IF(O50&lt;Q50,"×","△")),"")</f>
        <v>○</v>
      </c>
      <c r="P49" s="212"/>
      <c r="Q49" s="226"/>
      <c r="R49" s="233">
        <f>IF(C50&gt;E50,1,0)+IF(I50&gt;K50,1,0)+IF(L50&gt;N50,1,0)+IF(O50&gt;Q50,1,0)</f>
        <v>2</v>
      </c>
      <c r="S49" s="212" t="s">
        <v>105</v>
      </c>
      <c r="T49" s="233">
        <f>IF(C50+E50&gt;0,IF(C50=E50,1,0),0)+IF(I50+K50&gt;0,IF(I50=K50,1,0),0)+IF(L50+N50&gt;0,IF(L50=N50,1,0),0)+IF(O50+Q50&gt;0,IF(O50=Q50,1,0),0)</f>
        <v>1</v>
      </c>
      <c r="U49" s="212" t="s">
        <v>105</v>
      </c>
      <c r="V49" s="243">
        <f>IF(C50&lt;E50,1,0)+IF(I50&lt;K50,1,0)+IF(L50&lt;N50,1,0)+IF(O50&lt;Q50,1,0)</f>
        <v>1</v>
      </c>
      <c r="W49" s="245">
        <f>(R49*2)+(T49*1)</f>
        <v>5</v>
      </c>
      <c r="X49" s="52" t="s">
        <v>101</v>
      </c>
      <c r="Y49" s="53">
        <f>C50+I50+L50+O50</f>
        <v>32</v>
      </c>
      <c r="Z49" s="247">
        <v>2</v>
      </c>
    </row>
    <row r="50" spans="1:26" ht="15" customHeight="1" thickBot="1" x14ac:dyDescent="0.45">
      <c r="A50" s="250"/>
      <c r="B50" s="220"/>
      <c r="C50" s="54">
        <f>試合ｽｹｼﾞｭｰﾙ!$O$17</f>
        <v>6</v>
      </c>
      <c r="D50" s="55" t="s">
        <v>100</v>
      </c>
      <c r="E50" s="56">
        <f>試合ｽｹｼﾞｭｰﾙ!$M$17</f>
        <v>7</v>
      </c>
      <c r="F50" s="208"/>
      <c r="G50" s="209"/>
      <c r="H50" s="210"/>
      <c r="I50" s="54">
        <f>試合ｽｹｼﾞｭｰﾙ!$E$14</f>
        <v>7</v>
      </c>
      <c r="J50" s="55" t="s">
        <v>102</v>
      </c>
      <c r="K50" s="56">
        <f>試合ｽｹｼﾞｭｰﾙ!$G$14</f>
        <v>7</v>
      </c>
      <c r="L50" s="54">
        <f>試合ｽｹｼﾞｭｰﾙ!$M$9</f>
        <v>9</v>
      </c>
      <c r="M50" s="55" t="s">
        <v>102</v>
      </c>
      <c r="N50" s="56">
        <f>試合ｽｹｼﾞｭｰﾙ!$O$9</f>
        <v>3</v>
      </c>
      <c r="O50" s="54">
        <f>試合ｽｹｼﾞｭｰﾙ!$O$24</f>
        <v>10</v>
      </c>
      <c r="P50" s="55" t="s">
        <v>102</v>
      </c>
      <c r="Q50" s="59">
        <f>試合ｽｹｼﾞｭｰﾙ!$M$24</f>
        <v>5</v>
      </c>
      <c r="R50" s="234"/>
      <c r="S50" s="235"/>
      <c r="T50" s="234"/>
      <c r="U50" s="235"/>
      <c r="V50" s="244"/>
      <c r="W50" s="246"/>
      <c r="X50" s="52" t="s">
        <v>104</v>
      </c>
      <c r="Y50" s="53">
        <f>E50+K50+N50+Q50</f>
        <v>22</v>
      </c>
      <c r="Z50" s="248"/>
    </row>
    <row r="51" spans="1:26" ht="15" customHeight="1" x14ac:dyDescent="0.4">
      <c r="A51" s="249" t="s">
        <v>143</v>
      </c>
      <c r="B51" s="219" t="s">
        <v>148</v>
      </c>
      <c r="C51" s="211" t="str">
        <f>IF(C52+E52&gt;0,IF(C52&gt;E52,"○",IF(C52&lt;E52,"×","△")),"")</f>
        <v>○</v>
      </c>
      <c r="D51" s="212"/>
      <c r="E51" s="213"/>
      <c r="F51" s="211" t="str">
        <f>IF(F52+H52&gt;0,IF(F52&gt;H52,"○",IF(F52&lt;H52,"×","△")),"")</f>
        <v>△</v>
      </c>
      <c r="G51" s="212"/>
      <c r="H51" s="213"/>
      <c r="I51" s="211" t="s">
        <v>99</v>
      </c>
      <c r="J51" s="227"/>
      <c r="K51" s="228"/>
      <c r="L51" s="211" t="str">
        <f>IF(L52+N52&gt;0,IF(L52&gt;N52,"○",IF(L52&lt;N52,"×","△")),"")</f>
        <v>○</v>
      </c>
      <c r="M51" s="212"/>
      <c r="N51" s="213"/>
      <c r="O51" s="211" t="str">
        <f>IF(O52+Q52&gt;0,IF(O52&gt;Q52,"○",IF(O52&lt;Q52,"×","△")),"")</f>
        <v>○</v>
      </c>
      <c r="P51" s="212"/>
      <c r="Q51" s="226"/>
      <c r="R51" s="233">
        <f>IF(C52&gt;E52,1,0)+IF(F52&gt;H52,1,0)+IF(L52&gt;N52,1,0)+IF(O52&gt;Q52,1,0)</f>
        <v>3</v>
      </c>
      <c r="S51" s="212" t="s">
        <v>105</v>
      </c>
      <c r="T51" s="233">
        <f>IF(C52+E52&gt;0,IF(C52=E52,1,0),0)+IF(F52+H52&gt;0,IF(F52=H52,1,0),0)+IF(L52+N52&gt;0,IF(L52=N52,1,0),0)+IF(O52+Q52&gt;0,IF(O52=Q52,1,0),0)</f>
        <v>1</v>
      </c>
      <c r="U51" s="212" t="s">
        <v>105</v>
      </c>
      <c r="V51" s="243">
        <f>IF(C52&lt;E52,1,0)+IF(F52&lt;H52,1,0)+IF(L52&lt;N52,1,0)+IF(O52&lt;Q52,1,0)</f>
        <v>0</v>
      </c>
      <c r="W51" s="245">
        <f>(R51*2)+(T51*1)</f>
        <v>7</v>
      </c>
      <c r="X51" s="52" t="s">
        <v>101</v>
      </c>
      <c r="Y51" s="53">
        <f>C52+F52+L52+O52</f>
        <v>35</v>
      </c>
      <c r="Z51" s="247">
        <v>1</v>
      </c>
    </row>
    <row r="52" spans="1:26" ht="15" customHeight="1" thickBot="1" x14ac:dyDescent="0.45">
      <c r="A52" s="250"/>
      <c r="B52" s="220"/>
      <c r="C52" s="54">
        <f>試合ｽｹｼﾞｭｰﾙ!$E$20</f>
        <v>10</v>
      </c>
      <c r="D52" s="55" t="s">
        <v>100</v>
      </c>
      <c r="E52" s="56">
        <f>試合ｽｹｼﾞｭｰﾙ!$G$20</f>
        <v>5</v>
      </c>
      <c r="F52" s="54">
        <f>試合ｽｹｼﾞｭｰﾙ!$G$14</f>
        <v>7</v>
      </c>
      <c r="G52" s="55" t="s">
        <v>102</v>
      </c>
      <c r="H52" s="56">
        <f>試合ｽｹｼﾞｭｰﾙ!$E$14</f>
        <v>7</v>
      </c>
      <c r="I52" s="229"/>
      <c r="J52" s="230"/>
      <c r="K52" s="231"/>
      <c r="L52" s="54">
        <f>試合ｽｹｼﾞｭｰﾙ!$M$25</f>
        <v>9</v>
      </c>
      <c r="M52" s="55" t="s">
        <v>100</v>
      </c>
      <c r="N52" s="56">
        <f>試合ｽｹｼﾞｭｰﾙ!$O$25</f>
        <v>2</v>
      </c>
      <c r="O52" s="54">
        <f>試合ｽｹｼﾞｭｰﾙ!$O$10</f>
        <v>9</v>
      </c>
      <c r="P52" s="55" t="s">
        <v>100</v>
      </c>
      <c r="Q52" s="59">
        <f>試合ｽｹｼﾞｭｰﾙ!$M$10</f>
        <v>8</v>
      </c>
      <c r="R52" s="234"/>
      <c r="S52" s="235"/>
      <c r="T52" s="234"/>
      <c r="U52" s="235"/>
      <c r="V52" s="244"/>
      <c r="W52" s="246"/>
      <c r="X52" s="52" t="s">
        <v>104</v>
      </c>
      <c r="Y52" s="53">
        <f>E52+H52+N52+Q52</f>
        <v>22</v>
      </c>
      <c r="Z52" s="248"/>
    </row>
    <row r="53" spans="1:26" ht="15" customHeight="1" x14ac:dyDescent="0.4">
      <c r="A53" s="249" t="s">
        <v>144</v>
      </c>
      <c r="B53" s="252" t="s">
        <v>149</v>
      </c>
      <c r="C53" s="211" t="str">
        <f>IF(C54+E54&gt;0,IF(C54&gt;E54,"○",IF(C54&lt;E54,"×","△")),"")</f>
        <v>×</v>
      </c>
      <c r="D53" s="212"/>
      <c r="E53" s="213"/>
      <c r="F53" s="211" t="str">
        <f>IF(F54+H54&gt;0,IF(F54&gt;H54,"○",IF(F54&lt;H54,"×","△")),"")</f>
        <v>×</v>
      </c>
      <c r="G53" s="212"/>
      <c r="H53" s="213"/>
      <c r="I53" s="211" t="str">
        <f>IF(I54+K54&gt;0,IF(I54&gt;K54,"○",IF(I54&lt;K54,"×","△")),"")</f>
        <v>×</v>
      </c>
      <c r="J53" s="212"/>
      <c r="K53" s="213"/>
      <c r="L53" s="211" t="s">
        <v>99</v>
      </c>
      <c r="M53" s="227"/>
      <c r="N53" s="228"/>
      <c r="O53" s="211" t="str">
        <f>IF(O54+Q54&gt;0,IF(O54&gt;Q54,"○",IF(O54&lt;Q54,"×","△")),"")</f>
        <v>×</v>
      </c>
      <c r="P53" s="212"/>
      <c r="Q53" s="226"/>
      <c r="R53" s="233">
        <f>IF(C54&gt;E54,1,0)+IF(F54&gt;H54,1,0)+IF(I54&gt;K54,1,0)+IF(O54&gt;Q54,1,0)</f>
        <v>0</v>
      </c>
      <c r="S53" s="212" t="s">
        <v>105</v>
      </c>
      <c r="T53" s="233">
        <f>IF(C54+E54&gt;0,IF(C54=E54,1,0),0)+IF(F54+H54&gt;0,IF(F54=H54,1,0),0)+IF(I54+K54&gt;0,IF(I54=K54,1,0),0)+IF(O54+Q54&gt;0,IF(O54=Q54,1,0),0)</f>
        <v>0</v>
      </c>
      <c r="U53" s="212" t="s">
        <v>105</v>
      </c>
      <c r="V53" s="243">
        <f>IF(C54&lt;E54,1,0)+IF(F54&lt;H54,1,0)+IF(I54&lt;K54,1,0)+IF(O54&lt;Q54,1,0)</f>
        <v>4</v>
      </c>
      <c r="W53" s="245">
        <f>(R53*2)+(T53*1)</f>
        <v>0</v>
      </c>
      <c r="X53" s="52" t="s">
        <v>101</v>
      </c>
      <c r="Y53" s="53">
        <f>C54+F54+I54+O54</f>
        <v>15</v>
      </c>
      <c r="Z53" s="247">
        <v>5</v>
      </c>
    </row>
    <row r="54" spans="1:26" ht="15" customHeight="1" thickBot="1" x14ac:dyDescent="0.45">
      <c r="A54" s="250"/>
      <c r="B54" s="253"/>
      <c r="C54" s="54">
        <f>試合ｽｹｼﾞｭｰﾙ!$E$13</f>
        <v>4</v>
      </c>
      <c r="D54" s="55" t="s">
        <v>100</v>
      </c>
      <c r="E54" s="56">
        <f>試合ｽｹｼﾞｭｰﾙ!$G$13</f>
        <v>10</v>
      </c>
      <c r="F54" s="54">
        <f>試合ｽｹｼﾞｭｰﾙ!$O$9</f>
        <v>3</v>
      </c>
      <c r="G54" s="55" t="s">
        <v>100</v>
      </c>
      <c r="H54" s="56">
        <f>試合ｽｹｼﾞｭｰﾙ!$M$9</f>
        <v>9</v>
      </c>
      <c r="I54" s="54">
        <f>試合ｽｹｼﾞｭｰﾙ!$O$25</f>
        <v>2</v>
      </c>
      <c r="J54" s="55" t="s">
        <v>102</v>
      </c>
      <c r="K54" s="56">
        <f>試合ｽｹｼﾞｭｰﾙ!$M$25</f>
        <v>9</v>
      </c>
      <c r="L54" s="229"/>
      <c r="M54" s="230"/>
      <c r="N54" s="231"/>
      <c r="O54" s="54">
        <f>試合ｽｹｼﾞｭｰﾙ!$M$16</f>
        <v>6</v>
      </c>
      <c r="P54" s="55" t="s">
        <v>100</v>
      </c>
      <c r="Q54" s="59">
        <f>試合ｽｹｼﾞｭｰﾙ!$O$16</f>
        <v>11</v>
      </c>
      <c r="R54" s="234"/>
      <c r="S54" s="235"/>
      <c r="T54" s="234"/>
      <c r="U54" s="235"/>
      <c r="V54" s="244"/>
      <c r="W54" s="246"/>
      <c r="X54" s="52" t="s">
        <v>104</v>
      </c>
      <c r="Y54" s="53">
        <f>E54+H54+K54+Q54</f>
        <v>39</v>
      </c>
      <c r="Z54" s="248"/>
    </row>
    <row r="55" spans="1:26" ht="15" customHeight="1" x14ac:dyDescent="0.4">
      <c r="A55" s="249" t="s">
        <v>145</v>
      </c>
      <c r="B55" s="219" t="s">
        <v>47</v>
      </c>
      <c r="C55" s="211" t="str">
        <f>IF(C56+E56&gt;0,IF(C56&gt;E56,"○",IF(C56&lt;E56,"×","△")),"")</f>
        <v>○</v>
      </c>
      <c r="D55" s="212"/>
      <c r="E55" s="213"/>
      <c r="F55" s="211" t="str">
        <f>IF(F56+H56&gt;0,IF(F56&gt;H56,"○",IF(F56&lt;H56,"×","△")),"")</f>
        <v>×</v>
      </c>
      <c r="G55" s="212"/>
      <c r="H55" s="213"/>
      <c r="I55" s="211" t="str">
        <f>IF(I56+K56&gt;0,IF(I56&gt;K56,"○",IF(I56&lt;K56,"×","△")),"")</f>
        <v>×</v>
      </c>
      <c r="J55" s="212"/>
      <c r="K55" s="213"/>
      <c r="L55" s="211" t="str">
        <f>IF(L56+N56&gt;0,IF(L56&gt;N56,"○",IF(L56&lt;N56,"×","△")),"")</f>
        <v>○</v>
      </c>
      <c r="M55" s="212"/>
      <c r="N55" s="213"/>
      <c r="O55" s="205"/>
      <c r="P55" s="206"/>
      <c r="Q55" s="241"/>
      <c r="R55" s="233">
        <f>IF(C56&gt;E56,1,0)+IF(F56&gt;H56,1,0)+IF(I56&gt;K56,1,0)+IF(L56&gt;N56,1,0)</f>
        <v>2</v>
      </c>
      <c r="S55" s="212" t="s">
        <v>105</v>
      </c>
      <c r="T55" s="233">
        <f>IF(C56+E56&gt;0,IF(C56=E56,1,0),0)+IF(F56+H56&gt;0,IF(F56=H56,1,0),0)+IF(I56+K56&gt;0,IF(I56=K56,1,0),0)+IF(L56+N56&gt;0,IF(L56=N56,1,0),0)</f>
        <v>0</v>
      </c>
      <c r="U55" s="212" t="s">
        <v>105</v>
      </c>
      <c r="V55" s="243">
        <f>IF(C56&lt;E56,1,0)+IF(F56&lt;H56,1,0)+IF(I56&lt;K56,1,0)+IF(L56&lt;N56,1,0)</f>
        <v>2</v>
      </c>
      <c r="W55" s="245">
        <f>(R55*2)+(T55*1)</f>
        <v>4</v>
      </c>
      <c r="X55" s="52" t="s">
        <v>101</v>
      </c>
      <c r="Y55" s="53">
        <f>C56+F56+I56+L56</f>
        <v>33</v>
      </c>
      <c r="Z55" s="247">
        <v>3</v>
      </c>
    </row>
    <row r="56" spans="1:26" ht="15" customHeight="1" thickBot="1" x14ac:dyDescent="0.45">
      <c r="A56" s="250"/>
      <c r="B56" s="220"/>
      <c r="C56" s="54">
        <f>試合ｽｹｼﾞｭｰﾙ!$G$7</f>
        <v>9</v>
      </c>
      <c r="D56" s="55" t="s">
        <v>100</v>
      </c>
      <c r="E56" s="56">
        <f>試合ｽｹｼﾞｭｰﾙ!$E$7</f>
        <v>7</v>
      </c>
      <c r="F56" s="54">
        <f>試合ｽｹｼﾞｭｰﾙ!$M$24</f>
        <v>5</v>
      </c>
      <c r="G56" s="55" t="s">
        <v>102</v>
      </c>
      <c r="H56" s="56">
        <f>試合ｽｹｼﾞｭｰﾙ!$O$24</f>
        <v>10</v>
      </c>
      <c r="I56" s="54">
        <f>試合ｽｹｼﾞｭｰﾙ!$M$10</f>
        <v>8</v>
      </c>
      <c r="J56" s="55" t="s">
        <v>102</v>
      </c>
      <c r="K56" s="56">
        <f>試合ｽｹｼﾞｭｰﾙ!$O$10</f>
        <v>9</v>
      </c>
      <c r="L56" s="54">
        <f>試合ｽｹｼﾞｭｰﾙ!$O$16</f>
        <v>11</v>
      </c>
      <c r="M56" s="55" t="s">
        <v>100</v>
      </c>
      <c r="N56" s="56">
        <f>試合ｽｹｼﾞｭｰﾙ!$M$16</f>
        <v>6</v>
      </c>
      <c r="O56" s="208"/>
      <c r="P56" s="209"/>
      <c r="Q56" s="242"/>
      <c r="R56" s="234"/>
      <c r="S56" s="235"/>
      <c r="T56" s="234"/>
      <c r="U56" s="235"/>
      <c r="V56" s="244"/>
      <c r="W56" s="246"/>
      <c r="X56" s="52" t="s">
        <v>104</v>
      </c>
      <c r="Y56" s="53">
        <f>E56+H56+K56+N56</f>
        <v>32</v>
      </c>
      <c r="Z56" s="248"/>
    </row>
    <row r="57" spans="1:26" ht="9.6" customHeight="1" x14ac:dyDescent="0.4">
      <c r="A57" s="60"/>
      <c r="B57" s="60"/>
    </row>
    <row r="58" spans="1:26" ht="9.75" customHeight="1" x14ac:dyDescent="0.4">
      <c r="A58" s="60"/>
      <c r="B58" s="60"/>
    </row>
    <row r="59" spans="1:26" ht="9.75" customHeight="1" x14ac:dyDescent="0.4">
      <c r="A59" s="251" t="s">
        <v>150</v>
      </c>
      <c r="B59" s="251"/>
    </row>
    <row r="60" spans="1:26" ht="9.75" customHeight="1" thickBot="1" x14ac:dyDescent="0.45">
      <c r="A60" s="251"/>
      <c r="B60" s="251"/>
    </row>
    <row r="61" spans="1:26" ht="24.95" customHeight="1" thickBot="1" x14ac:dyDescent="0.45">
      <c r="A61" s="190" t="s">
        <v>151</v>
      </c>
      <c r="B61" s="190"/>
      <c r="C61" s="191" t="s">
        <v>152</v>
      </c>
      <c r="D61" s="192"/>
      <c r="E61" s="193"/>
      <c r="F61" s="191" t="s">
        <v>153</v>
      </c>
      <c r="G61" s="192"/>
      <c r="H61" s="193"/>
      <c r="I61" s="191" t="s">
        <v>154</v>
      </c>
      <c r="J61" s="192"/>
      <c r="K61" s="193"/>
      <c r="L61" s="191" t="s">
        <v>155</v>
      </c>
      <c r="M61" s="192"/>
      <c r="N61" s="193"/>
      <c r="O61" s="191" t="s">
        <v>156</v>
      </c>
      <c r="P61" s="192"/>
      <c r="Q61" s="225"/>
      <c r="R61" s="198" t="s">
        <v>93</v>
      </c>
      <c r="S61" s="198"/>
      <c r="T61" s="198"/>
      <c r="U61" s="198"/>
      <c r="V61" s="199"/>
      <c r="W61" s="51" t="s">
        <v>94</v>
      </c>
      <c r="X61" s="200" t="s">
        <v>95</v>
      </c>
      <c r="Y61" s="201"/>
      <c r="Z61" s="51" t="s">
        <v>96</v>
      </c>
    </row>
    <row r="62" spans="1:26" ht="15" customHeight="1" thickBot="1" x14ac:dyDescent="0.45">
      <c r="A62" s="202" t="s">
        <v>157</v>
      </c>
      <c r="B62" s="204" t="s">
        <v>158</v>
      </c>
      <c r="C62" s="205"/>
      <c r="D62" s="206"/>
      <c r="E62" s="207"/>
      <c r="F62" s="211" t="str">
        <f>IF(F63+H63&gt;0,IF(F63&gt;H63,"○",IF(F63&lt;H63,"×","△")),"")</f>
        <v>×</v>
      </c>
      <c r="G62" s="212"/>
      <c r="H62" s="213"/>
      <c r="I62" s="211" t="str">
        <f>IF(I63+K63&gt;0,IF(I63&gt;K63,"○",IF(I63&lt;K63,"×","△")),"")</f>
        <v>○</v>
      </c>
      <c r="J62" s="212"/>
      <c r="K62" s="213"/>
      <c r="L62" s="211" t="str">
        <f>IF(L63+N63&gt;0,IF(L63&gt;N63,"○",IF(L63&lt;N63,"×","△")),"")</f>
        <v>×</v>
      </c>
      <c r="M62" s="212"/>
      <c r="N62" s="213"/>
      <c r="O62" s="211" t="str">
        <f>IF(O63+Q63&gt;0,IF(O63&gt;Q63,"○",IF(O63&lt;Q63,"×","△")),"")</f>
        <v>×</v>
      </c>
      <c r="P62" s="212"/>
      <c r="Q62" s="226"/>
      <c r="R62" s="214">
        <f>IF(F63&gt;H63,1,0)+IF(I63&gt;K63,1,0)+IF(L63&gt;N63,1,0)+IF(O63&gt;Q63,1,0)</f>
        <v>1</v>
      </c>
      <c r="S62" s="192" t="s">
        <v>102</v>
      </c>
      <c r="T62" s="214">
        <f>IF(F63+H63&gt;0,IF(F63=H63,1,0),0)+IF(I63+K63&gt;0,IF(I63=K63,1,0),0)+IF(L63+N63&gt;0,IF(L63=N63,1,0),0)+IF(O63+Q63&gt;0,IF(O63=Q63,1,0),0)</f>
        <v>0</v>
      </c>
      <c r="U62" s="192" t="s">
        <v>102</v>
      </c>
      <c r="V62" s="215">
        <f>IF(F63&lt;H63,1,0)+IF(I63&lt;K63,1,0)+IF(L63&lt;N63,1,0)+IF(O63&lt;Q63,1,0)</f>
        <v>3</v>
      </c>
      <c r="W62" s="216">
        <f>(R62*2)+(T62*1)</f>
        <v>2</v>
      </c>
      <c r="X62" s="52" t="s">
        <v>101</v>
      </c>
      <c r="Y62" s="53">
        <f>F63+I63+L63+O63</f>
        <v>10</v>
      </c>
      <c r="Z62" s="217">
        <v>4</v>
      </c>
    </row>
    <row r="63" spans="1:26" ht="15" customHeight="1" thickBot="1" x14ac:dyDescent="0.45">
      <c r="A63" s="203"/>
      <c r="B63" s="204"/>
      <c r="C63" s="208"/>
      <c r="D63" s="209"/>
      <c r="E63" s="210"/>
      <c r="F63" s="54">
        <f>試合ｽｹｼﾞｭｰﾙ!$E$23</f>
        <v>1</v>
      </c>
      <c r="G63" s="55" t="s">
        <v>100</v>
      </c>
      <c r="H63" s="56">
        <f>試合ｽｹｼﾞｭｰﾙ!$G$23</f>
        <v>6</v>
      </c>
      <c r="I63" s="54">
        <f>試合ｽｹｼﾞｭｰﾙ!$G$26</f>
        <v>7</v>
      </c>
      <c r="J63" s="55" t="s">
        <v>102</v>
      </c>
      <c r="K63" s="56">
        <f>試合ｽｹｼﾞｭｰﾙ!$E$26</f>
        <v>0</v>
      </c>
      <c r="L63" s="54">
        <f>試合ｽｹｼﾞｭｰﾙ!$W$17</f>
        <v>2</v>
      </c>
      <c r="M63" s="55" t="s">
        <v>100</v>
      </c>
      <c r="N63" s="56">
        <f>試合ｽｹｼﾞｭｰﾙ!$U$17</f>
        <v>6</v>
      </c>
      <c r="O63" s="54">
        <v>0</v>
      </c>
      <c r="P63" s="55" t="s">
        <v>102</v>
      </c>
      <c r="Q63" s="59">
        <v>7</v>
      </c>
      <c r="R63" s="214"/>
      <c r="S63" s="192"/>
      <c r="T63" s="214"/>
      <c r="U63" s="192"/>
      <c r="V63" s="215"/>
      <c r="W63" s="216"/>
      <c r="X63" s="52" t="s">
        <v>104</v>
      </c>
      <c r="Y63" s="53">
        <f>H63+K63+N63+Q63</f>
        <v>19</v>
      </c>
      <c r="Z63" s="217"/>
    </row>
    <row r="64" spans="1:26" ht="15" customHeight="1" thickBot="1" x14ac:dyDescent="0.45">
      <c r="A64" s="202" t="s">
        <v>159</v>
      </c>
      <c r="B64" s="218" t="s">
        <v>160</v>
      </c>
      <c r="C64" s="211" t="str">
        <f>IF(C65+E65&gt;0,IF(C65&gt;E65,"○",IF(C65&lt;E65,"×","△")),"")</f>
        <v>○</v>
      </c>
      <c r="D64" s="212"/>
      <c r="E64" s="213"/>
      <c r="F64" s="205"/>
      <c r="G64" s="206"/>
      <c r="H64" s="207"/>
      <c r="I64" s="211" t="str">
        <f>IF(I65+K65&gt;0,IF(I65&gt;K65,"○",IF(I65&lt;K65,"×","△")),"")</f>
        <v>○</v>
      </c>
      <c r="J64" s="212"/>
      <c r="K64" s="213"/>
      <c r="L64" s="211" t="str">
        <f>IF(L65+N65&gt;0,IF(L65&gt;N65,"○",IF(L65&lt;N65,"×","△")),"")</f>
        <v>○</v>
      </c>
      <c r="M64" s="212"/>
      <c r="N64" s="213"/>
      <c r="O64" s="211" t="str">
        <f>IF(O65+Q65&gt;0,IF(O65&gt;Q65,"○",IF(O65&lt;Q65,"×","△")),"")</f>
        <v>×</v>
      </c>
      <c r="P64" s="212"/>
      <c r="Q64" s="226"/>
      <c r="R64" s="214">
        <f>IF(C65&gt;E65,1,0)+IF(I65&gt;K65,1,0)+IF(L65&gt;N65,1,0)+IF(O65&gt;Q65,1,0)</f>
        <v>3</v>
      </c>
      <c r="S64" s="192" t="s">
        <v>105</v>
      </c>
      <c r="T64" s="214">
        <f>IF(C65+E65&gt;0,IF(C65=E65,1,0),0)+IF(I65+K65&gt;0,IF(I65=K65,1,0),0)+IF(L65+N65&gt;0,IF(L65=N65,1,0),0)+IF(O65+Q65&gt;0,IF(O65=Q65,1,0),0)</f>
        <v>0</v>
      </c>
      <c r="U64" s="192" t="s">
        <v>105</v>
      </c>
      <c r="V64" s="215">
        <f>IF(C65&lt;E65,1,0)+IF(I65&lt;K65,1,0)+IF(L65&lt;N65,1,0)+IF(O65&lt;Q65,1,0)</f>
        <v>1</v>
      </c>
      <c r="W64" s="216">
        <f>(R64*2)+(T64*1)</f>
        <v>6</v>
      </c>
      <c r="X64" s="52" t="s">
        <v>101</v>
      </c>
      <c r="Y64" s="53">
        <f>C65+I65+L65+O65</f>
        <v>13</v>
      </c>
      <c r="Z64" s="217">
        <v>3</v>
      </c>
    </row>
    <row r="65" spans="1:26" ht="15" customHeight="1" thickBot="1" x14ac:dyDescent="0.45">
      <c r="A65" s="203"/>
      <c r="B65" s="218"/>
      <c r="C65" s="54">
        <f>試合ｽｹｼﾞｭｰﾙ!$G$23</f>
        <v>6</v>
      </c>
      <c r="D65" s="55" t="s">
        <v>100</v>
      </c>
      <c r="E65" s="56">
        <f>試合ｽｹｼﾞｭｰﾙ!$E$23</f>
        <v>1</v>
      </c>
      <c r="F65" s="208"/>
      <c r="G65" s="209"/>
      <c r="H65" s="210"/>
      <c r="I65" s="54">
        <f>試合ｽｹｼﾞｭｰﾙ!$U$19</f>
        <v>4</v>
      </c>
      <c r="J65" s="55" t="s">
        <v>102</v>
      </c>
      <c r="K65" s="56">
        <f>試合ｽｹｼﾞｭｰﾙ!$W$19</f>
        <v>3</v>
      </c>
      <c r="L65" s="54">
        <f>試合ｽｹｼﾞｭｰﾙ!$U$7</f>
        <v>3</v>
      </c>
      <c r="M65" s="55" t="s">
        <v>102</v>
      </c>
      <c r="N65" s="56">
        <f>試合ｽｹｼﾞｭｰﾙ!$W$7</f>
        <v>1</v>
      </c>
      <c r="O65" s="54">
        <f>試合ｽｹｼﾞｭｰﾙ!$G$27</f>
        <v>0</v>
      </c>
      <c r="P65" s="55" t="s">
        <v>100</v>
      </c>
      <c r="Q65" s="59">
        <f>試合ｽｹｼﾞｭｰﾙ!$E$27</f>
        <v>5</v>
      </c>
      <c r="R65" s="214"/>
      <c r="S65" s="192"/>
      <c r="T65" s="214"/>
      <c r="U65" s="192"/>
      <c r="V65" s="215"/>
      <c r="W65" s="216"/>
      <c r="X65" s="52" t="s">
        <v>104</v>
      </c>
      <c r="Y65" s="53">
        <f>E65+K65+N65+Q65</f>
        <v>10</v>
      </c>
      <c r="Z65" s="217"/>
    </row>
    <row r="66" spans="1:26" ht="15" customHeight="1" thickBot="1" x14ac:dyDescent="0.45">
      <c r="A66" s="202" t="s">
        <v>154</v>
      </c>
      <c r="B66" s="218" t="s">
        <v>161</v>
      </c>
      <c r="C66" s="211" t="str">
        <f>IF(C67+E67&gt;0,IF(C67&gt;E67,"○",IF(C67&lt;E67,"×","△")),"")</f>
        <v>×</v>
      </c>
      <c r="D66" s="212"/>
      <c r="E66" s="213"/>
      <c r="F66" s="211" t="str">
        <f>IF(F67+H67&gt;0,IF(F67&gt;H67,"○",IF(F67&lt;H67,"×","△")),"")</f>
        <v>×</v>
      </c>
      <c r="G66" s="212"/>
      <c r="H66" s="213"/>
      <c r="I66" s="211" t="s">
        <v>98</v>
      </c>
      <c r="J66" s="227"/>
      <c r="K66" s="228"/>
      <c r="L66" s="211" t="str">
        <f>IF(L67+N67&gt;0,IF(L67&gt;N67,"○",IF(L67&lt;N67,"×","△")),"")</f>
        <v>×</v>
      </c>
      <c r="M66" s="212"/>
      <c r="N66" s="213"/>
      <c r="O66" s="211" t="str">
        <f>IF(O67+Q67&gt;0,IF(O67&gt;Q67,"○",IF(O67&lt;Q67,"×","△")),"")</f>
        <v>×</v>
      </c>
      <c r="P66" s="212"/>
      <c r="Q66" s="226"/>
      <c r="R66" s="214">
        <f>IF(C67&gt;E67,1,0)+IF(F67&gt;H67,1,0)+IF(L67&gt;N67,1,0)+IF(O67&gt;Q67,1,0)</f>
        <v>0</v>
      </c>
      <c r="S66" s="192" t="s">
        <v>105</v>
      </c>
      <c r="T66" s="214">
        <f>IF(C67+E67&gt;0,IF(C67=E67,1,0),0)+IF(F67+H67&gt;0,IF(F67=H67,1,0),0)+IF(L67+N67&gt;0,IF(L67=N67,1,0),0)+IF(O67+Q67&gt;0,IF(O67=Q67,1,0),0)</f>
        <v>0</v>
      </c>
      <c r="U66" s="192" t="s">
        <v>105</v>
      </c>
      <c r="V66" s="215">
        <f>IF(C67&lt;E67,1,0)+IF(F67&lt;H67,1,0)+IF(L67&lt;N67,1,0)+IF(O67&lt;Q67,1,0)</f>
        <v>4</v>
      </c>
      <c r="W66" s="216">
        <f>(R66*2)+(T66*1)</f>
        <v>0</v>
      </c>
      <c r="X66" s="52" t="s">
        <v>101</v>
      </c>
      <c r="Y66" s="53">
        <f>C67+F67+L67+O67</f>
        <v>5</v>
      </c>
      <c r="Z66" s="217">
        <v>5</v>
      </c>
    </row>
    <row r="67" spans="1:26" ht="15" customHeight="1" thickBot="1" x14ac:dyDescent="0.45">
      <c r="A67" s="203"/>
      <c r="B67" s="218"/>
      <c r="C67" s="54">
        <f>試合ｽｹｼﾞｭｰﾙ!$E$26</f>
        <v>0</v>
      </c>
      <c r="D67" s="55" t="s">
        <v>102</v>
      </c>
      <c r="E67" s="56">
        <f>試合ｽｹｼﾞｭｰﾙ!$G$26</f>
        <v>7</v>
      </c>
      <c r="F67" s="54">
        <f>試合ｽｹｼﾞｭｰﾙ!$W$19</f>
        <v>3</v>
      </c>
      <c r="G67" s="55" t="s">
        <v>100</v>
      </c>
      <c r="H67" s="56">
        <f>試合ｽｹｼﾞｭｰﾙ!$U$19</f>
        <v>4</v>
      </c>
      <c r="I67" s="229"/>
      <c r="J67" s="230"/>
      <c r="K67" s="231"/>
      <c r="L67" s="54">
        <f>試合ｽｹｼﾞｭｰﾙ!$E$28</f>
        <v>2</v>
      </c>
      <c r="M67" s="55" t="s">
        <v>100</v>
      </c>
      <c r="N67" s="56">
        <f>試合ｽｹｼﾞｭｰﾙ!$G$28</f>
        <v>6</v>
      </c>
      <c r="O67" s="54">
        <f>試合ｽｹｼﾞｭｰﾙ!$W$9</f>
        <v>0</v>
      </c>
      <c r="P67" s="55" t="s">
        <v>100</v>
      </c>
      <c r="Q67" s="59">
        <f>試合ｽｹｼﾞｭｰﾙ!$U$9</f>
        <v>7</v>
      </c>
      <c r="R67" s="214"/>
      <c r="S67" s="192"/>
      <c r="T67" s="214"/>
      <c r="U67" s="192"/>
      <c r="V67" s="215"/>
      <c r="W67" s="216"/>
      <c r="X67" s="52" t="s">
        <v>104</v>
      </c>
      <c r="Y67" s="53">
        <f>E67+H67+N67+Q67</f>
        <v>24</v>
      </c>
      <c r="Z67" s="217"/>
    </row>
    <row r="68" spans="1:26" ht="15" customHeight="1" thickBot="1" x14ac:dyDescent="0.45">
      <c r="A68" s="202" t="s">
        <v>162</v>
      </c>
      <c r="B68" s="218" t="s">
        <v>163</v>
      </c>
      <c r="C68" s="211" t="str">
        <f>IF(C69+E69&gt;0,IF(C69&gt;E69,"○",IF(C69&lt;E69,"×","△")),"")</f>
        <v>○</v>
      </c>
      <c r="D68" s="212"/>
      <c r="E68" s="213"/>
      <c r="F68" s="211" t="str">
        <f>IF(F69+H69&gt;0,IF(F69&gt;H69,"○",IF(F69&lt;H69,"×","△")),"")</f>
        <v>×</v>
      </c>
      <c r="G68" s="212"/>
      <c r="H68" s="213"/>
      <c r="I68" s="211" t="str">
        <f>IF(I69+K69&gt;0,IF(I69&gt;K69,"○",IF(I69&lt;K69,"×","△")),"")</f>
        <v>○</v>
      </c>
      <c r="J68" s="212"/>
      <c r="K68" s="213"/>
      <c r="L68" s="211" t="s">
        <v>99</v>
      </c>
      <c r="M68" s="227"/>
      <c r="N68" s="228"/>
      <c r="O68" s="211" t="str">
        <f>IF(O69+Q69&gt;0,IF(O69&gt;Q69,"○",IF(O69&lt;Q69,"×","△")),"")</f>
        <v>○</v>
      </c>
      <c r="P68" s="212"/>
      <c r="Q68" s="226"/>
      <c r="R68" s="214">
        <f>IF(C69&gt;E69,1,0)+IF(F69&gt;H69,1,0)+IF(I69&gt;K69,1,0)+IF(O69&gt;Q69,1,0)</f>
        <v>3</v>
      </c>
      <c r="S68" s="192" t="s">
        <v>105</v>
      </c>
      <c r="T68" s="214">
        <f>IF(C69+E69&gt;0,IF(C69=E69,1,0),0)+IF(F69+H69&gt;0,IF(F69=H69,1,0),0)+IF(I69+K69&gt;0,IF(I69=K69,1,0),0)+IF(O69+Q69&gt;0,IF(O69=Q69,1,0),0)</f>
        <v>0</v>
      </c>
      <c r="U68" s="192" t="s">
        <v>105</v>
      </c>
      <c r="V68" s="215">
        <f>IF(C69&lt;E69,1,0)+IF(F69&lt;H69,1,0)+IF(I69&lt;K69,1,0)+IF(O69&lt;Q69,1,0)</f>
        <v>1</v>
      </c>
      <c r="W68" s="216">
        <f>(R68*2)+(T68*1)</f>
        <v>6</v>
      </c>
      <c r="X68" s="52" t="s">
        <v>101</v>
      </c>
      <c r="Y68" s="53">
        <f>C69+F69+I69+O69</f>
        <v>19</v>
      </c>
      <c r="Z68" s="217">
        <v>2</v>
      </c>
    </row>
    <row r="69" spans="1:26" ht="15" customHeight="1" thickBot="1" x14ac:dyDescent="0.45">
      <c r="A69" s="203"/>
      <c r="B69" s="218"/>
      <c r="C69" s="54">
        <f>試合ｽｹｼﾞｭｰﾙ!$U$17</f>
        <v>6</v>
      </c>
      <c r="D69" s="55" t="s">
        <v>100</v>
      </c>
      <c r="E69" s="56">
        <f>試合ｽｹｼﾞｭｰﾙ!$W$17</f>
        <v>2</v>
      </c>
      <c r="F69" s="54">
        <f>試合ｽｹｼﾞｭｰﾙ!$W$7</f>
        <v>1</v>
      </c>
      <c r="G69" s="55" t="s">
        <v>102</v>
      </c>
      <c r="H69" s="56">
        <f>試合ｽｹｼﾞｭｰﾙ!$U$7</f>
        <v>3</v>
      </c>
      <c r="I69" s="54">
        <f>試合ｽｹｼﾞｭｰﾙ!$G$28</f>
        <v>6</v>
      </c>
      <c r="J69" s="55" t="s">
        <v>102</v>
      </c>
      <c r="K69" s="56">
        <f>試合ｽｹｼﾞｭｰﾙ!$E$28</f>
        <v>2</v>
      </c>
      <c r="L69" s="229"/>
      <c r="M69" s="230"/>
      <c r="N69" s="231"/>
      <c r="O69" s="54">
        <f>試合ｽｹｼﾞｭｰﾙ!$E$22</f>
        <v>6</v>
      </c>
      <c r="P69" s="55" t="s">
        <v>102</v>
      </c>
      <c r="Q69" s="59">
        <f>試合ｽｹｼﾞｭｰﾙ!$G$22</f>
        <v>1</v>
      </c>
      <c r="R69" s="214"/>
      <c r="S69" s="192"/>
      <c r="T69" s="214"/>
      <c r="U69" s="192"/>
      <c r="V69" s="215"/>
      <c r="W69" s="216"/>
      <c r="X69" s="52" t="s">
        <v>104</v>
      </c>
      <c r="Y69" s="53">
        <f>E69+H69+K69+Q69</f>
        <v>8</v>
      </c>
      <c r="Z69" s="217"/>
    </row>
    <row r="70" spans="1:26" ht="15" customHeight="1" thickBot="1" x14ac:dyDescent="0.45">
      <c r="A70" s="202" t="s">
        <v>156</v>
      </c>
      <c r="B70" s="219" t="s">
        <v>54</v>
      </c>
      <c r="C70" s="211" t="str">
        <f>IF(C71+E71&gt;0,IF(C71&gt;E71,"○",IF(C71&lt;E71,"×","△")),"")</f>
        <v>○</v>
      </c>
      <c r="D70" s="212"/>
      <c r="E70" s="213"/>
      <c r="F70" s="211" t="str">
        <f>IF(F71+H71&gt;0,IF(F71&gt;H71,"○",IF(F71&lt;H71,"×","△")),"")</f>
        <v>○</v>
      </c>
      <c r="G70" s="212"/>
      <c r="H70" s="213"/>
      <c r="I70" s="211" t="str">
        <f>IF(I71+K71&gt;0,IF(I71&gt;K71,"○",IF(I71&lt;K71,"×","△")),"")</f>
        <v>○</v>
      </c>
      <c r="J70" s="212"/>
      <c r="K70" s="213"/>
      <c r="L70" s="211" t="str">
        <f>IF(L71+N71&gt;0,IF(L71&gt;N71,"○",IF(L71&lt;N71,"×","△")),"")</f>
        <v>×</v>
      </c>
      <c r="M70" s="212"/>
      <c r="N70" s="213"/>
      <c r="O70" s="205"/>
      <c r="P70" s="206"/>
      <c r="Q70" s="241"/>
      <c r="R70" s="214">
        <f>IF(C71&gt;E71,1,0)+IF(F71&gt;H71,1,0)+IF(I71&gt;K71,1,0)+IF(L71&gt;N71,1,0)</f>
        <v>3</v>
      </c>
      <c r="S70" s="192" t="s">
        <v>105</v>
      </c>
      <c r="T70" s="214">
        <f>IF(C71+E71&gt;0,IF(C71=E71,1,0),0)+IF(F71+H71&gt;0,IF(F71=H71,1,0),0)+IF(I71+K71&gt;0,IF(I71=K71,1,0),0)+IF(L71+N71&gt;0,IF(L71=N71,1,0),0)</f>
        <v>0</v>
      </c>
      <c r="U70" s="192" t="s">
        <v>105</v>
      </c>
      <c r="V70" s="215">
        <f>IF(C71&lt;E71,1,0)+IF(F71&lt;H71,1,0)+IF(I71&lt;K71,1,0)+IF(L71&lt;N71,1,0)</f>
        <v>1</v>
      </c>
      <c r="W70" s="216">
        <f>(R70*2)+(T70*1)</f>
        <v>6</v>
      </c>
      <c r="X70" s="52" t="s">
        <v>101</v>
      </c>
      <c r="Y70" s="53">
        <f>C71+F71+I71+L71</f>
        <v>20</v>
      </c>
      <c r="Z70" s="217">
        <v>1</v>
      </c>
    </row>
    <row r="71" spans="1:26" ht="15" customHeight="1" thickBot="1" x14ac:dyDescent="0.45">
      <c r="A71" s="203"/>
      <c r="B71" s="220"/>
      <c r="C71" s="54">
        <v>7</v>
      </c>
      <c r="D71" s="55" t="s">
        <v>102</v>
      </c>
      <c r="E71" s="56">
        <v>0</v>
      </c>
      <c r="F71" s="54">
        <f>試合ｽｹｼﾞｭｰﾙ!$E$27</f>
        <v>5</v>
      </c>
      <c r="G71" s="55" t="s">
        <v>102</v>
      </c>
      <c r="H71" s="56">
        <f>試合ｽｹｼﾞｭｰﾙ!$G$27</f>
        <v>0</v>
      </c>
      <c r="I71" s="54">
        <f>試合ｽｹｼﾞｭｰﾙ!$U$9</f>
        <v>7</v>
      </c>
      <c r="J71" s="55" t="s">
        <v>100</v>
      </c>
      <c r="K71" s="56">
        <f>試合ｽｹｼﾞｭｰﾙ!$W$9</f>
        <v>0</v>
      </c>
      <c r="L71" s="54">
        <f>試合ｽｹｼﾞｭｰﾙ!$G$22</f>
        <v>1</v>
      </c>
      <c r="M71" s="55" t="s">
        <v>100</v>
      </c>
      <c r="N71" s="56">
        <f>試合ｽｹｼﾞｭｰﾙ!$E$22</f>
        <v>6</v>
      </c>
      <c r="O71" s="208"/>
      <c r="P71" s="209"/>
      <c r="Q71" s="242"/>
      <c r="R71" s="214"/>
      <c r="S71" s="192"/>
      <c r="T71" s="214"/>
      <c r="U71" s="192"/>
      <c r="V71" s="215"/>
      <c r="W71" s="216"/>
      <c r="X71" s="52" t="s">
        <v>104</v>
      </c>
      <c r="Y71" s="53">
        <f>E71+H71+K71+N71</f>
        <v>6</v>
      </c>
      <c r="Z71" s="217"/>
    </row>
    <row r="72" spans="1:26" ht="5.0999999999999996" customHeight="1" thickBot="1" x14ac:dyDescent="0.45">
      <c r="A72" s="58"/>
      <c r="B72" s="58"/>
    </row>
    <row r="73" spans="1:26" ht="24.95" customHeight="1" thickBot="1" x14ac:dyDescent="0.45">
      <c r="A73" s="190" t="s">
        <v>164</v>
      </c>
      <c r="B73" s="190"/>
      <c r="C73" s="191" t="s">
        <v>165</v>
      </c>
      <c r="D73" s="192"/>
      <c r="E73" s="193"/>
      <c r="F73" s="191" t="s">
        <v>166</v>
      </c>
      <c r="G73" s="192"/>
      <c r="H73" s="193"/>
      <c r="I73" s="191" t="s">
        <v>167</v>
      </c>
      <c r="J73" s="192"/>
      <c r="K73" s="193"/>
      <c r="L73" s="191" t="s">
        <v>168</v>
      </c>
      <c r="M73" s="192"/>
      <c r="N73" s="193"/>
      <c r="O73" s="191" t="s">
        <v>169</v>
      </c>
      <c r="P73" s="192"/>
      <c r="Q73" s="225"/>
      <c r="R73" s="198" t="s">
        <v>93</v>
      </c>
      <c r="S73" s="198"/>
      <c r="T73" s="198"/>
      <c r="U73" s="198"/>
      <c r="V73" s="199"/>
      <c r="W73" s="51" t="s">
        <v>94</v>
      </c>
      <c r="X73" s="200" t="s">
        <v>95</v>
      </c>
      <c r="Y73" s="201"/>
      <c r="Z73" s="51" t="s">
        <v>96</v>
      </c>
    </row>
    <row r="74" spans="1:26" ht="15" customHeight="1" thickBot="1" x14ac:dyDescent="0.45">
      <c r="A74" s="202" t="s">
        <v>165</v>
      </c>
      <c r="B74" s="204" t="s">
        <v>56</v>
      </c>
      <c r="C74" s="205"/>
      <c r="D74" s="206"/>
      <c r="E74" s="207"/>
      <c r="F74" s="211" t="str">
        <f>IF(F75+H75&gt;0,IF(F75&gt;H75,"○",IF(F75&lt;H75,"×","△")),"")</f>
        <v>○</v>
      </c>
      <c r="G74" s="212"/>
      <c r="H74" s="213"/>
      <c r="I74" s="211" t="str">
        <f>IF(I75+K75&gt;0,IF(I75&gt;K75,"○",IF(I75&lt;K75,"×","△")),"")</f>
        <v>○</v>
      </c>
      <c r="J74" s="212"/>
      <c r="K74" s="213"/>
      <c r="L74" s="211" t="str">
        <f>IF(L75+N75&gt;0,IF(L75&gt;N75,"○",IF(L75&lt;N75,"×","△")),"")</f>
        <v>○</v>
      </c>
      <c r="M74" s="212"/>
      <c r="N74" s="213"/>
      <c r="O74" s="211" t="str">
        <f>IF(O75+Q75&gt;0,IF(O75&gt;Q75,"○",IF(O75&lt;Q75,"×","△")),"")</f>
        <v>○</v>
      </c>
      <c r="P74" s="212"/>
      <c r="Q74" s="226"/>
      <c r="R74" s="214">
        <f>IF(F75&gt;H75,1,0)+IF(I75&gt;K75,1,0)+IF(L75&gt;N75,1,0)+IF(O75&gt;Q75,1,0)</f>
        <v>4</v>
      </c>
      <c r="S74" s="192" t="s">
        <v>100</v>
      </c>
      <c r="T74" s="214">
        <f>IF(F75+H75&gt;0,IF(F75=H75,1,0),0)+IF(I75+K75&gt;0,IF(I75=K75,1,0),0)+IF(L75+N75&gt;0,IF(L75=N75,1,0),0)+IF(O75+Q75&gt;0,IF(O75=Q75,1,0),0)</f>
        <v>0</v>
      </c>
      <c r="U74" s="192" t="s">
        <v>102</v>
      </c>
      <c r="V74" s="215">
        <f>IF(F75&lt;H75,1,0)+IF(I75&lt;K75,1,0)+IF(L75&lt;N75,1,0)+IF(O75&lt;Q75,1,0)</f>
        <v>0</v>
      </c>
      <c r="W74" s="216">
        <f>(R74*2)+(T74*1)</f>
        <v>8</v>
      </c>
      <c r="X74" s="52" t="s">
        <v>101</v>
      </c>
      <c r="Y74" s="53">
        <f>F75+I75+L75+O75</f>
        <v>20</v>
      </c>
      <c r="Z74" s="217">
        <v>1</v>
      </c>
    </row>
    <row r="75" spans="1:26" ht="15" customHeight="1" thickBot="1" x14ac:dyDescent="0.45">
      <c r="A75" s="203"/>
      <c r="B75" s="204"/>
      <c r="C75" s="208"/>
      <c r="D75" s="209"/>
      <c r="E75" s="210"/>
      <c r="F75" s="54">
        <f>試合ｽｹｼﾞｭｰﾙ!$M$23</f>
        <v>5</v>
      </c>
      <c r="G75" s="55" t="s">
        <v>100</v>
      </c>
      <c r="H75" s="56">
        <f>試合ｽｹｼﾞｭｰﾙ!$O$23</f>
        <v>0</v>
      </c>
      <c r="I75" s="54">
        <f>試合ｽｹｼﾞｭｰﾙ!$O$26</f>
        <v>5</v>
      </c>
      <c r="J75" s="55" t="s">
        <v>100</v>
      </c>
      <c r="K75" s="56">
        <f>試合ｽｹｼﾞｭｰﾙ!$M$26</f>
        <v>2</v>
      </c>
      <c r="L75" s="54">
        <f>試合ｽｹｼﾞｭｰﾙ!$W$18</f>
        <v>5</v>
      </c>
      <c r="M75" s="55" t="s">
        <v>100</v>
      </c>
      <c r="N75" s="56">
        <f>試合ｽｹｼﾞｭｰﾙ!$U$18</f>
        <v>2</v>
      </c>
      <c r="O75" s="54">
        <f>試合ｽｹｼﾞｭｰﾙ!$U$6</f>
        <v>5</v>
      </c>
      <c r="P75" s="55" t="s">
        <v>100</v>
      </c>
      <c r="Q75" s="59">
        <f>試合ｽｹｼﾞｭｰﾙ!$W$6</f>
        <v>1</v>
      </c>
      <c r="R75" s="214"/>
      <c r="S75" s="192"/>
      <c r="T75" s="214"/>
      <c r="U75" s="192"/>
      <c r="V75" s="215"/>
      <c r="W75" s="216"/>
      <c r="X75" s="52" t="s">
        <v>104</v>
      </c>
      <c r="Y75" s="53">
        <f>H75+K75+N75+Q75</f>
        <v>5</v>
      </c>
      <c r="Z75" s="217"/>
    </row>
    <row r="76" spans="1:26" ht="15" customHeight="1" thickBot="1" x14ac:dyDescent="0.45">
      <c r="A76" s="202" t="s">
        <v>166</v>
      </c>
      <c r="B76" s="218" t="s">
        <v>57</v>
      </c>
      <c r="C76" s="211" t="str">
        <f>IF(C77+E77&gt;0,IF(C77&gt;E77,"○",IF(C77&lt;E77,"×","△")),"")</f>
        <v>×</v>
      </c>
      <c r="D76" s="212"/>
      <c r="E76" s="213"/>
      <c r="F76" s="205"/>
      <c r="G76" s="206"/>
      <c r="H76" s="207"/>
      <c r="I76" s="211" t="str">
        <f>IF(I77+K77&gt;0,IF(I77&gt;K77,"○",IF(I77&lt;K77,"×","△")),"")</f>
        <v>△</v>
      </c>
      <c r="J76" s="212"/>
      <c r="K76" s="213"/>
      <c r="L76" s="211" t="str">
        <f>IF(L77+N77&gt;0,IF(L77&gt;N77,"○",IF(L77&lt;N77,"×","△")),"")</f>
        <v>×</v>
      </c>
      <c r="M76" s="212"/>
      <c r="N76" s="213"/>
      <c r="O76" s="211" t="str">
        <f>IF(O77+Q77&gt;0,IF(O77&gt;Q77,"○",IF(O77&lt;Q77,"×","△")),"")</f>
        <v>○</v>
      </c>
      <c r="P76" s="212"/>
      <c r="Q76" s="226"/>
      <c r="R76" s="214">
        <f>IF(C77&gt;E77,1,0)+IF(I77&gt;K77,1,0)+IF(L77&gt;N77,1,0)+IF(O77&gt;Q77,1,0)</f>
        <v>1</v>
      </c>
      <c r="S76" s="192" t="s">
        <v>105</v>
      </c>
      <c r="T76" s="214">
        <f>IF(C77+E77&gt;0,IF(C77=E77,1,0),0)+IF(I77+K77&gt;0,IF(I77=K77,1,0),0)+IF(L77+N77&gt;0,IF(L77=N77,1,0),0)+IF(O77+Q77&gt;0,IF(O77=Q77,1,0),0)</f>
        <v>1</v>
      </c>
      <c r="U76" s="192" t="s">
        <v>105</v>
      </c>
      <c r="V76" s="215">
        <f>IF(C77&lt;E77,1,0)+IF(I77&lt;K77,1,0)+IF(L77&lt;N77,1,0)+IF(O77&lt;Q77,1,0)</f>
        <v>2</v>
      </c>
      <c r="W76" s="216">
        <f>(R76*2)+(T76*1)</f>
        <v>3</v>
      </c>
      <c r="X76" s="52" t="s">
        <v>101</v>
      </c>
      <c r="Y76" s="53">
        <f>C77+I77+L77+O77</f>
        <v>13</v>
      </c>
      <c r="Z76" s="217">
        <v>3</v>
      </c>
    </row>
    <row r="77" spans="1:26" ht="15" customHeight="1" thickBot="1" x14ac:dyDescent="0.45">
      <c r="A77" s="203"/>
      <c r="B77" s="218"/>
      <c r="C77" s="54">
        <f>試合ｽｹｼﾞｭｰﾙ!$O$23</f>
        <v>0</v>
      </c>
      <c r="D77" s="55" t="s">
        <v>100</v>
      </c>
      <c r="E77" s="56">
        <f>試合ｽｹｼﾞｭｰﾙ!$M$23</f>
        <v>5</v>
      </c>
      <c r="F77" s="208"/>
      <c r="G77" s="209"/>
      <c r="H77" s="210"/>
      <c r="I77" s="54">
        <f>試合ｽｹｼﾞｭｰﾙ!$U$20</f>
        <v>3</v>
      </c>
      <c r="J77" s="55" t="s">
        <v>100</v>
      </c>
      <c r="K77" s="56">
        <f>試合ｽｹｼﾞｭｰﾙ!$W$20</f>
        <v>3</v>
      </c>
      <c r="L77" s="54">
        <f>試合ｽｹｼﾞｭｰﾙ!$U$8</f>
        <v>2</v>
      </c>
      <c r="M77" s="55" t="s">
        <v>100</v>
      </c>
      <c r="N77" s="56">
        <f>試合ｽｹｼﾞｭｰﾙ!$W$8</f>
        <v>5</v>
      </c>
      <c r="O77" s="54">
        <f>試合ｽｹｼﾞｭｰﾙ!$O$27</f>
        <v>8</v>
      </c>
      <c r="P77" s="55" t="s">
        <v>100</v>
      </c>
      <c r="Q77" s="59">
        <f>試合ｽｹｼﾞｭｰﾙ!$M$27</f>
        <v>0</v>
      </c>
      <c r="R77" s="214"/>
      <c r="S77" s="192"/>
      <c r="T77" s="214"/>
      <c r="U77" s="192"/>
      <c r="V77" s="215"/>
      <c r="W77" s="216"/>
      <c r="X77" s="52" t="s">
        <v>104</v>
      </c>
      <c r="Y77" s="53">
        <f>E77+K77+N77+Q77</f>
        <v>13</v>
      </c>
      <c r="Z77" s="217"/>
    </row>
    <row r="78" spans="1:26" ht="15" customHeight="1" thickBot="1" x14ac:dyDescent="0.45">
      <c r="A78" s="202" t="s">
        <v>167</v>
      </c>
      <c r="B78" s="218" t="s">
        <v>58</v>
      </c>
      <c r="C78" s="211" t="str">
        <f>IF(C79+E79&gt;0,IF(C79&gt;E79,"○",IF(C79&lt;E79,"×","△")),"")</f>
        <v>×</v>
      </c>
      <c r="D78" s="212"/>
      <c r="E78" s="213"/>
      <c r="F78" s="211" t="str">
        <f>IF(F79+H79&gt;0,IF(F79&gt;H79,"○",IF(F79&lt;H79,"×","△")),"")</f>
        <v>△</v>
      </c>
      <c r="G78" s="212"/>
      <c r="H78" s="213"/>
      <c r="I78" s="211" t="s">
        <v>98</v>
      </c>
      <c r="J78" s="227"/>
      <c r="K78" s="228"/>
      <c r="L78" s="211" t="str">
        <f>IF(L79+N79&gt;0,IF(L79&gt;N79,"○",IF(L79&lt;N79,"×","△")),"")</f>
        <v>○</v>
      </c>
      <c r="M78" s="212"/>
      <c r="N78" s="213"/>
      <c r="O78" s="211" t="str">
        <f>IF(O79+Q79&gt;0,IF(O79&gt;Q79,"○",IF(O79&lt;Q79,"×","△")),"")</f>
        <v>○</v>
      </c>
      <c r="P78" s="212"/>
      <c r="Q78" s="226"/>
      <c r="R78" s="214">
        <f>IF(C79&gt;E79,1,0)+IF(F79&gt;H79,1,0)+IF(L79&gt;N79,1,0)+IF(O79&gt;Q79,1,0)</f>
        <v>2</v>
      </c>
      <c r="S78" s="192" t="s">
        <v>105</v>
      </c>
      <c r="T78" s="214">
        <f>IF(C79+E79&gt;0,IF(C79=E79,1,0),0)+IF(F79+H79&gt;0,IF(F79=H79,1,0),0)+IF(L79+N79&gt;0,IF(L79=N79,1,0),0)+IF(O79+Q79&gt;0,IF(O79=Q79,1,0),0)</f>
        <v>1</v>
      </c>
      <c r="U78" s="192" t="s">
        <v>105</v>
      </c>
      <c r="V78" s="215">
        <f>IF(C79&lt;E79,1,0)+IF(F79&lt;H79,1,0)+IF(L79&lt;N79,1,0)+IF(O79&lt;Q79,1,0)</f>
        <v>1</v>
      </c>
      <c r="W78" s="216">
        <f>(R78*2)+(T78*1)</f>
        <v>5</v>
      </c>
      <c r="X78" s="52" t="s">
        <v>101</v>
      </c>
      <c r="Y78" s="53">
        <f>C79+F79+L79+O79</f>
        <v>15</v>
      </c>
      <c r="Z78" s="217">
        <v>2</v>
      </c>
    </row>
    <row r="79" spans="1:26" ht="15" customHeight="1" thickBot="1" x14ac:dyDescent="0.45">
      <c r="A79" s="203"/>
      <c r="B79" s="218"/>
      <c r="C79" s="54">
        <f>試合ｽｹｼﾞｭｰﾙ!$M$26</f>
        <v>2</v>
      </c>
      <c r="D79" s="55" t="s">
        <v>100</v>
      </c>
      <c r="E79" s="56">
        <f>試合ｽｹｼﾞｭｰﾙ!$O$26</f>
        <v>5</v>
      </c>
      <c r="F79" s="54">
        <f>試合ｽｹｼﾞｭｰﾙ!$W$20</f>
        <v>3</v>
      </c>
      <c r="G79" s="55" t="s">
        <v>100</v>
      </c>
      <c r="H79" s="56">
        <f>試合ｽｹｼﾞｭｰﾙ!$U$20</f>
        <v>3</v>
      </c>
      <c r="I79" s="229"/>
      <c r="J79" s="230"/>
      <c r="K79" s="231"/>
      <c r="L79" s="54">
        <f>試合ｽｹｼﾞｭｰﾙ!$M$28</f>
        <v>6</v>
      </c>
      <c r="M79" s="55" t="s">
        <v>100</v>
      </c>
      <c r="N79" s="56">
        <f>試合ｽｹｼﾞｭｰﾙ!$O$28</f>
        <v>2</v>
      </c>
      <c r="O79" s="54">
        <f>試合ｽｹｼﾞｭｰﾙ!$W$10</f>
        <v>4</v>
      </c>
      <c r="P79" s="55" t="s">
        <v>100</v>
      </c>
      <c r="Q79" s="59">
        <f>試合ｽｹｼﾞｭｰﾙ!$U$10</f>
        <v>3</v>
      </c>
      <c r="R79" s="214"/>
      <c r="S79" s="192"/>
      <c r="T79" s="214"/>
      <c r="U79" s="192"/>
      <c r="V79" s="215"/>
      <c r="W79" s="216"/>
      <c r="X79" s="52" t="s">
        <v>104</v>
      </c>
      <c r="Y79" s="53">
        <f>E79+H79+N79+Q79</f>
        <v>13</v>
      </c>
      <c r="Z79" s="217"/>
    </row>
    <row r="80" spans="1:26" ht="15" customHeight="1" thickBot="1" x14ac:dyDescent="0.45">
      <c r="A80" s="202" t="s">
        <v>168</v>
      </c>
      <c r="B80" s="219" t="s">
        <v>59</v>
      </c>
      <c r="C80" s="211" t="str">
        <f>IF(C81+E81&gt;0,IF(C81&gt;E81,"○",IF(C81&lt;E81,"×","△")),"")</f>
        <v>×</v>
      </c>
      <c r="D80" s="212"/>
      <c r="E80" s="213"/>
      <c r="F80" s="211" t="str">
        <f>IF(F81+H81&gt;0,IF(F81&gt;H81,"○",IF(F81&lt;H81,"×","△")),"")</f>
        <v>○</v>
      </c>
      <c r="G80" s="212"/>
      <c r="H80" s="213"/>
      <c r="I80" s="211" t="str">
        <f>IF(I81+K81&gt;0,IF(I81&gt;K81,"○",IF(I81&lt;K81,"×","△")),"")</f>
        <v>×</v>
      </c>
      <c r="J80" s="212"/>
      <c r="K80" s="213"/>
      <c r="L80" s="211" t="s">
        <v>98</v>
      </c>
      <c r="M80" s="227"/>
      <c r="N80" s="228"/>
      <c r="O80" s="211" t="str">
        <f>IF(O81+Q81&gt;0,IF(O81&gt;Q81,"○",IF(O81&lt;Q81,"×","△")),"")</f>
        <v>×</v>
      </c>
      <c r="P80" s="212"/>
      <c r="Q80" s="226"/>
      <c r="R80" s="214">
        <f>IF(C81&gt;E81,1,0)+IF(F81&gt;H81,1,0)+IF(I81&gt;K81,1,0)+IF(O81&gt;Q81,1,0)</f>
        <v>1</v>
      </c>
      <c r="S80" s="192" t="s">
        <v>105</v>
      </c>
      <c r="T80" s="214">
        <f>IF(C81+E81&gt;0,IF(C81=E81,1,0),0)+IF(F81+H81&gt;0,IF(F81=H81,1,0),0)+IF(I81+K81&gt;0,IF(I81=K81,1,0),0)+IF(O81+Q81&gt;0,IF(O81=Q81,1,0),0)</f>
        <v>0</v>
      </c>
      <c r="U80" s="192" t="s">
        <v>105</v>
      </c>
      <c r="V80" s="215">
        <f>IF(C81&lt;E81,1,0)+IF(F81&lt;H81,1,0)+IF(I81&lt;K81,1,0)+IF(O81&lt;Q81,1,0)</f>
        <v>3</v>
      </c>
      <c r="W80" s="216">
        <f>(R80*2)+(T80*1)</f>
        <v>2</v>
      </c>
      <c r="X80" s="52" t="s">
        <v>101</v>
      </c>
      <c r="Y80" s="53">
        <f>C81+F81+I81+O81</f>
        <v>13</v>
      </c>
      <c r="Z80" s="217">
        <v>4</v>
      </c>
    </row>
    <row r="81" spans="1:26" ht="15" customHeight="1" thickBot="1" x14ac:dyDescent="0.45">
      <c r="A81" s="203"/>
      <c r="B81" s="220"/>
      <c r="C81" s="54">
        <f>試合ｽｹｼﾞｭｰﾙ!$U$18</f>
        <v>2</v>
      </c>
      <c r="D81" s="55" t="s">
        <v>100</v>
      </c>
      <c r="E81" s="56">
        <f>試合ｽｹｼﾞｭｰﾙ!$W$18</f>
        <v>5</v>
      </c>
      <c r="F81" s="54">
        <f>試合ｽｹｼﾞｭｰﾙ!$W$8</f>
        <v>5</v>
      </c>
      <c r="G81" s="55" t="s">
        <v>100</v>
      </c>
      <c r="H81" s="56">
        <f>試合ｽｹｼﾞｭｰﾙ!$U$8</f>
        <v>2</v>
      </c>
      <c r="I81" s="54">
        <f>試合ｽｹｼﾞｭｰﾙ!$O$28</f>
        <v>2</v>
      </c>
      <c r="J81" s="55" t="s">
        <v>100</v>
      </c>
      <c r="K81" s="56">
        <f>試合ｽｹｼﾞｭｰﾙ!$M$28</f>
        <v>6</v>
      </c>
      <c r="L81" s="229"/>
      <c r="M81" s="230"/>
      <c r="N81" s="231"/>
      <c r="O81" s="54">
        <f>試合ｽｹｼﾞｭｰﾙ!$M$22</f>
        <v>4</v>
      </c>
      <c r="P81" s="55" t="s">
        <v>100</v>
      </c>
      <c r="Q81" s="59">
        <f>試合ｽｹｼﾞｭｰﾙ!$O$22</f>
        <v>6</v>
      </c>
      <c r="R81" s="214"/>
      <c r="S81" s="192"/>
      <c r="T81" s="214"/>
      <c r="U81" s="192"/>
      <c r="V81" s="215"/>
      <c r="W81" s="216"/>
      <c r="X81" s="52" t="s">
        <v>104</v>
      </c>
      <c r="Y81" s="53">
        <f>E81+H81+K81+Q81</f>
        <v>19</v>
      </c>
      <c r="Z81" s="217"/>
    </row>
    <row r="82" spans="1:26" ht="15" customHeight="1" thickBot="1" x14ac:dyDescent="0.45">
      <c r="A82" s="202" t="s">
        <v>169</v>
      </c>
      <c r="B82" s="219" t="s">
        <v>60</v>
      </c>
      <c r="C82" s="211" t="str">
        <f>IF(C83+E83&gt;0,IF(C83&gt;E83,"○",IF(C83&lt;E83,"×","△")),"")</f>
        <v>×</v>
      </c>
      <c r="D82" s="212"/>
      <c r="E82" s="213"/>
      <c r="F82" s="211" t="str">
        <f>IF(F83+H83&gt;0,IF(F83&gt;H83,"○",IF(F83&lt;H83,"×","△")),"")</f>
        <v>×</v>
      </c>
      <c r="G82" s="212"/>
      <c r="H82" s="213"/>
      <c r="I82" s="211" t="str">
        <f>IF(I83+K83&gt;0,IF(I83&gt;K83,"○",IF(I83&lt;K83,"×","△")),"")</f>
        <v>×</v>
      </c>
      <c r="J82" s="212"/>
      <c r="K82" s="213"/>
      <c r="L82" s="211" t="str">
        <f>IF(L83+N83&gt;0,IF(L83&gt;N83,"○",IF(L83&lt;N83,"×","△")),"")</f>
        <v>○</v>
      </c>
      <c r="M82" s="212"/>
      <c r="N82" s="213"/>
      <c r="O82" s="205"/>
      <c r="P82" s="206"/>
      <c r="Q82" s="241"/>
      <c r="R82" s="214">
        <f>IF(C83&gt;E83,1,0)+IF(F83&gt;H83,1,0)+IF(I83&gt;K83,1,0)+IF(L83&gt;N83,1,0)</f>
        <v>1</v>
      </c>
      <c r="S82" s="192" t="s">
        <v>105</v>
      </c>
      <c r="T82" s="214">
        <f>IF(C83+E83&gt;0,IF(C83=E83,1,0),0)+IF(F83+H83&gt;0,IF(F83=H83,1,0),0)+IF(I83+K83&gt;0,IF(I83=K83,1,0),0)+IF(L83+N83&gt;0,IF(L83=N83,1,0),0)</f>
        <v>0</v>
      </c>
      <c r="U82" s="192" t="s">
        <v>105</v>
      </c>
      <c r="V82" s="215">
        <f>IF(C83&lt;E83,1,0)+IF(F83&lt;H83,1,0)+IF(I83&lt;K83,1,0)+IF(L83&lt;N83,1,0)</f>
        <v>3</v>
      </c>
      <c r="W82" s="216">
        <f>(R82*2)+(T82*1)</f>
        <v>2</v>
      </c>
      <c r="X82" s="52" t="s">
        <v>101</v>
      </c>
      <c r="Y82" s="53">
        <f>C83+F83+I83+L83</f>
        <v>10</v>
      </c>
      <c r="Z82" s="217">
        <v>5</v>
      </c>
    </row>
    <row r="83" spans="1:26" ht="15" customHeight="1" thickBot="1" x14ac:dyDescent="0.45">
      <c r="A83" s="203"/>
      <c r="B83" s="220"/>
      <c r="C83" s="54">
        <f>試合ｽｹｼﾞｭｰﾙ!$W$6</f>
        <v>1</v>
      </c>
      <c r="D83" s="55" t="s">
        <v>102</v>
      </c>
      <c r="E83" s="56">
        <f>試合ｽｹｼﾞｭｰﾙ!$U$6</f>
        <v>5</v>
      </c>
      <c r="F83" s="54">
        <f>試合ｽｹｼﾞｭｰﾙ!$M$27</f>
        <v>0</v>
      </c>
      <c r="G83" s="55" t="s">
        <v>102</v>
      </c>
      <c r="H83" s="56">
        <f>試合ｽｹｼﾞｭｰﾙ!$O$27</f>
        <v>8</v>
      </c>
      <c r="I83" s="54">
        <f>試合ｽｹｼﾞｭｰﾙ!$U$10</f>
        <v>3</v>
      </c>
      <c r="J83" s="55" t="s">
        <v>100</v>
      </c>
      <c r="K83" s="56">
        <f>試合ｽｹｼﾞｭｰﾙ!$W$10</f>
        <v>4</v>
      </c>
      <c r="L83" s="54">
        <f>試合ｽｹｼﾞｭｰﾙ!$O$22</f>
        <v>6</v>
      </c>
      <c r="M83" s="55" t="s">
        <v>100</v>
      </c>
      <c r="N83" s="56">
        <f>試合ｽｹｼﾞｭｰﾙ!$M$22</f>
        <v>4</v>
      </c>
      <c r="O83" s="208"/>
      <c r="P83" s="209"/>
      <c r="Q83" s="242"/>
      <c r="R83" s="214"/>
      <c r="S83" s="192"/>
      <c r="T83" s="214"/>
      <c r="U83" s="192"/>
      <c r="V83" s="215"/>
      <c r="W83" s="216"/>
      <c r="X83" s="52" t="s">
        <v>104</v>
      </c>
      <c r="Y83" s="53">
        <f>E83+H83+K83+N83</f>
        <v>21</v>
      </c>
      <c r="Z83" s="217"/>
    </row>
    <row r="84" spans="1:26" ht="9.6" customHeight="1" x14ac:dyDescent="0.4">
      <c r="A84" s="259"/>
      <c r="B84" s="261"/>
      <c r="C84" s="206"/>
      <c r="D84" s="206"/>
      <c r="E84" s="206"/>
      <c r="F84" s="212"/>
      <c r="G84" s="212"/>
      <c r="H84" s="212"/>
      <c r="I84" s="212"/>
      <c r="J84" s="212"/>
      <c r="K84" s="212"/>
      <c r="L84" s="61"/>
      <c r="M84" s="61"/>
      <c r="N84" s="61"/>
      <c r="O84" s="223"/>
      <c r="P84" s="223"/>
      <c r="Q84" s="223"/>
      <c r="R84" s="233"/>
      <c r="S84" s="212"/>
      <c r="T84" s="233"/>
      <c r="U84" s="212"/>
      <c r="V84" s="233"/>
      <c r="W84" s="257"/>
      <c r="X84" s="62"/>
      <c r="Y84" s="63"/>
      <c r="Z84" s="254"/>
    </row>
    <row r="85" spans="1:26" ht="9.6" customHeight="1" x14ac:dyDescent="0.4">
      <c r="A85" s="260"/>
      <c r="B85" s="262"/>
      <c r="C85" s="263"/>
      <c r="D85" s="263"/>
      <c r="E85" s="263"/>
      <c r="F85" s="61"/>
      <c r="G85" s="64"/>
      <c r="H85" s="61"/>
      <c r="I85" s="61"/>
      <c r="J85" s="64"/>
      <c r="K85" s="61"/>
      <c r="L85" s="61"/>
      <c r="M85" s="61"/>
      <c r="N85" s="61"/>
      <c r="O85" s="61"/>
      <c r="P85" s="64"/>
      <c r="Q85" s="61"/>
      <c r="R85" s="256"/>
      <c r="S85" s="223"/>
      <c r="T85" s="256"/>
      <c r="U85" s="223"/>
      <c r="V85" s="256"/>
      <c r="W85" s="258"/>
      <c r="X85" s="65"/>
      <c r="Y85" s="61"/>
      <c r="Z85" s="255"/>
    </row>
    <row r="86" spans="1:26" ht="9.75" customHeight="1" x14ac:dyDescent="0.4">
      <c r="A86" s="251" t="s">
        <v>170</v>
      </c>
      <c r="B86" s="251"/>
    </row>
    <row r="87" spans="1:26" ht="9.75" customHeight="1" thickBot="1" x14ac:dyDescent="0.45">
      <c r="A87" s="251"/>
      <c r="B87" s="251"/>
    </row>
    <row r="88" spans="1:26" ht="24.95" customHeight="1" thickBot="1" x14ac:dyDescent="0.45">
      <c r="A88" s="190" t="s">
        <v>171</v>
      </c>
      <c r="B88" s="190"/>
      <c r="C88" s="191" t="s">
        <v>172</v>
      </c>
      <c r="D88" s="192"/>
      <c r="E88" s="193"/>
      <c r="F88" s="191" t="s">
        <v>173</v>
      </c>
      <c r="G88" s="192"/>
      <c r="H88" s="193"/>
      <c r="I88" s="191" t="s">
        <v>174</v>
      </c>
      <c r="J88" s="192"/>
      <c r="K88" s="193"/>
      <c r="L88" s="191" t="s">
        <v>175</v>
      </c>
      <c r="M88" s="192"/>
      <c r="N88" s="193"/>
      <c r="O88" s="194"/>
      <c r="P88" s="223"/>
      <c r="Q88" s="224"/>
      <c r="R88" s="198" t="s">
        <v>93</v>
      </c>
      <c r="S88" s="198"/>
      <c r="T88" s="198"/>
      <c r="U88" s="198"/>
      <c r="V88" s="199"/>
      <c r="W88" s="51" t="s">
        <v>94</v>
      </c>
      <c r="X88" s="200" t="s">
        <v>95</v>
      </c>
      <c r="Y88" s="201"/>
      <c r="Z88" s="51" t="s">
        <v>96</v>
      </c>
    </row>
    <row r="89" spans="1:26" ht="15" customHeight="1" thickBot="1" x14ac:dyDescent="0.45">
      <c r="A89" s="202" t="s">
        <v>176</v>
      </c>
      <c r="B89" s="204" t="s">
        <v>177</v>
      </c>
      <c r="C89" s="205"/>
      <c r="D89" s="206"/>
      <c r="E89" s="207"/>
      <c r="F89" s="211" t="str">
        <f>IF(F90+H90&gt;0,IF(F90&gt;H90,"○",IF(F90&lt;H90,"×","△")),"")</f>
        <v>×</v>
      </c>
      <c r="G89" s="212"/>
      <c r="H89" s="213"/>
      <c r="I89" s="211" t="str">
        <f>IF(I90+K90&gt;0,IF(I90&gt;K90,"○",IF(I90&lt;K90,"×","△")),"")</f>
        <v>×</v>
      </c>
      <c r="J89" s="212"/>
      <c r="K89" s="213"/>
      <c r="L89" s="211" t="str">
        <f>IF(L90+N90&gt;0,IF(L90&gt;N90,"○",IF(L90&lt;N90,"×","△")),"")</f>
        <v>×</v>
      </c>
      <c r="M89" s="212"/>
      <c r="N89" s="212"/>
      <c r="O89" s="197"/>
      <c r="P89" s="195"/>
      <c r="Q89" s="196"/>
      <c r="R89" s="214">
        <f>IF(F90&gt;H90,1,0)+IF(I90&gt;K90,1,0)+IF(L90&gt;N90,1,0)</f>
        <v>0</v>
      </c>
      <c r="S89" s="192" t="s">
        <v>102</v>
      </c>
      <c r="T89" s="214">
        <f>IF(F90+H90&gt;0,IF(F90=H90,1,0),0)+IF(I90+K90&gt;0,IF(I90=K90,1,0),0)+IF(L90+N90&gt;0,IF(L90=N90,1,0),0)</f>
        <v>0</v>
      </c>
      <c r="U89" s="192" t="s">
        <v>102</v>
      </c>
      <c r="V89" s="215">
        <f>IF(F90&lt;H90,1,0)+IF(I90&lt;K90,1,0)+IF(L90&lt;N90,1,0)</f>
        <v>3</v>
      </c>
      <c r="W89" s="216">
        <f>(R89*2)+(T89*1)</f>
        <v>0</v>
      </c>
      <c r="X89" s="52" t="s">
        <v>101</v>
      </c>
      <c r="Y89" s="53">
        <f>F90+I90+L90</f>
        <v>7</v>
      </c>
      <c r="Z89" s="247">
        <v>4</v>
      </c>
    </row>
    <row r="90" spans="1:26" ht="15" customHeight="1" thickBot="1" x14ac:dyDescent="0.45">
      <c r="A90" s="203"/>
      <c r="B90" s="204"/>
      <c r="C90" s="208"/>
      <c r="D90" s="209"/>
      <c r="E90" s="210"/>
      <c r="F90" s="54">
        <f>試合ｽｹｼﾞｭｰﾙ!$U$23</f>
        <v>2</v>
      </c>
      <c r="G90" s="55" t="s">
        <v>100</v>
      </c>
      <c r="H90" s="56">
        <f>試合ｽｹｼﾞｭｰﾙ!$W$23</f>
        <v>7</v>
      </c>
      <c r="I90" s="54">
        <f>試合ｽｹｼﾞｭｰﾙ!$W$15</f>
        <v>1</v>
      </c>
      <c r="J90" s="55" t="s">
        <v>102</v>
      </c>
      <c r="K90" s="56">
        <f>試合ｽｹｼﾞｭｰﾙ!$U$15</f>
        <v>6</v>
      </c>
      <c r="L90" s="54">
        <f>試合ｽｹｼﾞｭｰﾙ!$U$11</f>
        <v>4</v>
      </c>
      <c r="M90" s="55" t="s">
        <v>102</v>
      </c>
      <c r="N90" s="57">
        <f>試合ｽｹｼﾞｭｰﾙ!$W$11</f>
        <v>5</v>
      </c>
      <c r="O90" s="197"/>
      <c r="P90" s="195"/>
      <c r="Q90" s="196"/>
      <c r="R90" s="214"/>
      <c r="S90" s="192"/>
      <c r="T90" s="214"/>
      <c r="U90" s="192"/>
      <c r="V90" s="215"/>
      <c r="W90" s="216"/>
      <c r="X90" s="52" t="s">
        <v>104</v>
      </c>
      <c r="Y90" s="53">
        <f>H90+K90+N90</f>
        <v>18</v>
      </c>
      <c r="Z90" s="248"/>
    </row>
    <row r="91" spans="1:26" ht="15" customHeight="1" thickBot="1" x14ac:dyDescent="0.45">
      <c r="A91" s="202" t="s">
        <v>178</v>
      </c>
      <c r="B91" s="218" t="s">
        <v>179</v>
      </c>
      <c r="C91" s="211" t="str">
        <f>IF(C92+E92&gt;0,IF(C92&gt;E92,"○",IF(C92&lt;E92,"×","△")),"")</f>
        <v>○</v>
      </c>
      <c r="D91" s="212"/>
      <c r="E91" s="213"/>
      <c r="F91" s="205"/>
      <c r="G91" s="206"/>
      <c r="H91" s="207"/>
      <c r="I91" s="211" t="str">
        <f>IF(I92+K92&gt;0,IF(I92&gt;K92,"○",IF(I92&lt;K92,"×","△")),"")</f>
        <v>○</v>
      </c>
      <c r="J91" s="212"/>
      <c r="K91" s="213"/>
      <c r="L91" s="211" t="str">
        <f>IF(L92+N92&gt;0,IF(L92&gt;N92,"○",IF(L92&lt;N92,"×","△")),"")</f>
        <v>○</v>
      </c>
      <c r="M91" s="212"/>
      <c r="N91" s="212"/>
      <c r="O91" s="197"/>
      <c r="P91" s="195"/>
      <c r="Q91" s="196"/>
      <c r="R91" s="214">
        <f>IF(C92&gt;E92,1,0)+IF(I92&gt;K92,1,0)+IF(L92&gt;N92,1,0)</f>
        <v>3</v>
      </c>
      <c r="S91" s="192" t="s">
        <v>105</v>
      </c>
      <c r="T91" s="214">
        <f>IF(C92+E92&gt;0,IF(C92=E92,1,0),0)+IF(I92+K92&gt;0,IF(I92=K92,1,0),0)+IF(L92+N92&gt;0,IF(L92=N92,1,0),0)</f>
        <v>0</v>
      </c>
      <c r="U91" s="192" t="s">
        <v>105</v>
      </c>
      <c r="V91" s="215">
        <f>IF(C92&lt;E92,1,0)+IF(I92&lt;K92,1,0)+IF(L92&lt;N92,1,0)</f>
        <v>0</v>
      </c>
      <c r="W91" s="216">
        <f>(R91*2)+(T91*1)</f>
        <v>6</v>
      </c>
      <c r="X91" s="52" t="s">
        <v>101</v>
      </c>
      <c r="Y91" s="53">
        <f>C92+I92+L92</f>
        <v>21</v>
      </c>
      <c r="Z91" s="247">
        <v>1</v>
      </c>
    </row>
    <row r="92" spans="1:26" ht="15" customHeight="1" thickBot="1" x14ac:dyDescent="0.45">
      <c r="A92" s="203"/>
      <c r="B92" s="218"/>
      <c r="C92" s="54">
        <f>試合ｽｹｼﾞｭｰﾙ!$W$23</f>
        <v>7</v>
      </c>
      <c r="D92" s="55" t="s">
        <v>102</v>
      </c>
      <c r="E92" s="56">
        <f>試合ｽｹｼﾞｭｰﾙ!$U$23</f>
        <v>2</v>
      </c>
      <c r="F92" s="208"/>
      <c r="G92" s="209"/>
      <c r="H92" s="210"/>
      <c r="I92" s="54">
        <f>試合ｽｹｼﾞｭｰﾙ!$U$13</f>
        <v>7</v>
      </c>
      <c r="J92" s="55" t="s">
        <v>102</v>
      </c>
      <c r="K92" s="56">
        <f>試合ｽｹｼﾞｭｰﾙ!$W$13</f>
        <v>5</v>
      </c>
      <c r="L92" s="54">
        <f>試合ｽｹｼﾞｭｰﾙ!$W$21</f>
        <v>7</v>
      </c>
      <c r="M92" s="55" t="s">
        <v>102</v>
      </c>
      <c r="N92" s="57">
        <f>試合ｽｹｼﾞｭｰﾙ!$U$21</f>
        <v>3</v>
      </c>
      <c r="O92" s="197"/>
      <c r="P92" s="195"/>
      <c r="Q92" s="196"/>
      <c r="R92" s="214"/>
      <c r="S92" s="192"/>
      <c r="T92" s="214"/>
      <c r="U92" s="192"/>
      <c r="V92" s="215"/>
      <c r="W92" s="216"/>
      <c r="X92" s="52" t="s">
        <v>104</v>
      </c>
      <c r="Y92" s="53">
        <f>E92+K92+N92</f>
        <v>10</v>
      </c>
      <c r="Z92" s="248"/>
    </row>
    <row r="93" spans="1:26" ht="15" customHeight="1" thickBot="1" x14ac:dyDescent="0.45">
      <c r="A93" s="202" t="s">
        <v>180</v>
      </c>
      <c r="B93" s="218" t="s">
        <v>181</v>
      </c>
      <c r="C93" s="211" t="str">
        <f>IF(C94+E94&gt;0,IF(C94&gt;E94,"○",IF(C94&lt;E94,"×","△")),"")</f>
        <v>○</v>
      </c>
      <c r="D93" s="212"/>
      <c r="E93" s="213"/>
      <c r="F93" s="211" t="str">
        <f>IF(F94+H94&gt;0,IF(F94&gt;H94,"○",IF(F94&lt;H94,"×","△")),"")</f>
        <v>×</v>
      </c>
      <c r="G93" s="212"/>
      <c r="H93" s="213"/>
      <c r="I93" s="205"/>
      <c r="J93" s="206"/>
      <c r="K93" s="207"/>
      <c r="L93" s="211" t="str">
        <f>IF(L94+N94&gt;0,IF(L94&gt;N94,"○",IF(L94&lt;N94,"×","△")),"")</f>
        <v>△</v>
      </c>
      <c r="M93" s="212"/>
      <c r="N93" s="212"/>
      <c r="O93" s="197"/>
      <c r="P93" s="195"/>
      <c r="Q93" s="196"/>
      <c r="R93" s="214">
        <f>IF(C94&gt;E94,1,0)+IF(F94&gt;H94,1,0)+IF(L94&gt;N94,1,0)</f>
        <v>1</v>
      </c>
      <c r="S93" s="192" t="s">
        <v>105</v>
      </c>
      <c r="T93" s="214">
        <f>IF(C94+E94&gt;0,IF(C94=E94,1,0),0)+IF(F94+H94&gt;0,IF(F94=H94,1,0),0)+IF(L94+N94&gt;0,IF(L94=N94,1,0),0)</f>
        <v>1</v>
      </c>
      <c r="U93" s="192" t="s">
        <v>105</v>
      </c>
      <c r="V93" s="215">
        <f>IF(C94&lt;E94,1,0)+IF(F94&lt;H94,1,0)+IF(L94&lt;N94,1,0)</f>
        <v>1</v>
      </c>
      <c r="W93" s="216">
        <f>(R93*2)+(T93*1)</f>
        <v>3</v>
      </c>
      <c r="X93" s="52" t="s">
        <v>101</v>
      </c>
      <c r="Y93" s="53">
        <f>C94+F94+L94</f>
        <v>16</v>
      </c>
      <c r="Z93" s="247">
        <v>2</v>
      </c>
    </row>
    <row r="94" spans="1:26" ht="15" customHeight="1" thickBot="1" x14ac:dyDescent="0.45">
      <c r="A94" s="203"/>
      <c r="B94" s="218"/>
      <c r="C94" s="54">
        <f>試合ｽｹｼﾞｭｰﾙ!$U$15</f>
        <v>6</v>
      </c>
      <c r="D94" s="55" t="s">
        <v>102</v>
      </c>
      <c r="E94" s="56">
        <f>試合ｽｹｼﾞｭｰﾙ!$W$15</f>
        <v>1</v>
      </c>
      <c r="F94" s="54">
        <f>試合ｽｹｼﾞｭｰﾙ!$W$13</f>
        <v>5</v>
      </c>
      <c r="G94" s="55" t="s">
        <v>102</v>
      </c>
      <c r="H94" s="56">
        <f>試合ｽｹｼﾞｭｰﾙ!$U$13</f>
        <v>7</v>
      </c>
      <c r="I94" s="208"/>
      <c r="J94" s="209"/>
      <c r="K94" s="210"/>
      <c r="L94" s="54">
        <f>試合ｽｹｼﾞｭｰﾙ!$U$25</f>
        <v>5</v>
      </c>
      <c r="M94" s="55" t="s">
        <v>100</v>
      </c>
      <c r="N94" s="57">
        <f>試合ｽｹｼﾞｭｰﾙ!$W$25</f>
        <v>5</v>
      </c>
      <c r="O94" s="197"/>
      <c r="P94" s="195"/>
      <c r="Q94" s="196"/>
      <c r="R94" s="214"/>
      <c r="S94" s="192"/>
      <c r="T94" s="214"/>
      <c r="U94" s="192"/>
      <c r="V94" s="215"/>
      <c r="W94" s="216"/>
      <c r="X94" s="52" t="s">
        <v>104</v>
      </c>
      <c r="Y94" s="53">
        <f>E94+H94+N94</f>
        <v>13</v>
      </c>
      <c r="Z94" s="248"/>
    </row>
    <row r="95" spans="1:26" ht="15" customHeight="1" thickBot="1" x14ac:dyDescent="0.45">
      <c r="A95" s="202" t="s">
        <v>182</v>
      </c>
      <c r="B95" s="219" t="s">
        <v>183</v>
      </c>
      <c r="C95" s="211" t="str">
        <f>IF(C96+E96&gt;0,IF(C96&gt;E96,"○",IF(C96&lt;E96,"×","△")),"")</f>
        <v>○</v>
      </c>
      <c r="D95" s="212"/>
      <c r="E95" s="213"/>
      <c r="F95" s="211" t="str">
        <f>IF(F96+H96&gt;0,IF(F96&gt;H96,"○",IF(F96&lt;H96,"×","△")),"")</f>
        <v>×</v>
      </c>
      <c r="G95" s="212"/>
      <c r="H95" s="213"/>
      <c r="I95" s="211" t="str">
        <f>IF(I96+K96&gt;0,IF(I96&gt;K96,"○",IF(I96&lt;K96,"×","△")),"")</f>
        <v>△</v>
      </c>
      <c r="J95" s="212"/>
      <c r="K95" s="213"/>
      <c r="L95" s="205"/>
      <c r="M95" s="206"/>
      <c r="N95" s="206"/>
      <c r="O95" s="197"/>
      <c r="P95" s="195"/>
      <c r="Q95" s="196"/>
      <c r="R95" s="214">
        <f>IF(C96&gt;E96,1,0)+IF(F96&gt;H96,1,0)+IF(I96&gt;K96,1,0)</f>
        <v>1</v>
      </c>
      <c r="S95" s="192" t="s">
        <v>105</v>
      </c>
      <c r="T95" s="214">
        <f>IF(C96+E96&gt;0,IF(C96=E96,1,0),0)+IF(F96+H96&gt;0,IF(F96=H96,1,0),0)+IF(I96+K96&gt;0,IF(I96=K96,1,0),0)</f>
        <v>1</v>
      </c>
      <c r="U95" s="192" t="s">
        <v>105</v>
      </c>
      <c r="V95" s="215">
        <f>IF(C96&lt;E96,1,0)+IF(F96&lt;H96,1,0)+IF(I96&lt;K96,1,0)</f>
        <v>1</v>
      </c>
      <c r="W95" s="216">
        <f>(R95*2)+(T95*1)</f>
        <v>3</v>
      </c>
      <c r="X95" s="52" t="s">
        <v>101</v>
      </c>
      <c r="Y95" s="53">
        <f>C96+F96+I96</f>
        <v>13</v>
      </c>
      <c r="Z95" s="247">
        <v>3</v>
      </c>
    </row>
    <row r="96" spans="1:26" ht="15" customHeight="1" thickBot="1" x14ac:dyDescent="0.45">
      <c r="A96" s="203"/>
      <c r="B96" s="220"/>
      <c r="C96" s="54">
        <f>試合ｽｹｼﾞｭｰﾙ!$W$11</f>
        <v>5</v>
      </c>
      <c r="D96" s="55" t="s">
        <v>102</v>
      </c>
      <c r="E96" s="56">
        <f>試合ｽｹｼﾞｭｰﾙ!$U$11</f>
        <v>4</v>
      </c>
      <c r="F96" s="54">
        <f>試合ｽｹｼﾞｭｰﾙ!$U$21</f>
        <v>3</v>
      </c>
      <c r="G96" s="55" t="s">
        <v>102</v>
      </c>
      <c r="H96" s="56">
        <f>試合ｽｹｼﾞｭｰﾙ!$W$21</f>
        <v>7</v>
      </c>
      <c r="I96" s="54">
        <f>試合ｽｹｼﾞｭｰﾙ!$W$25</f>
        <v>5</v>
      </c>
      <c r="J96" s="55" t="s">
        <v>102</v>
      </c>
      <c r="K96" s="56">
        <f>試合ｽｹｼﾞｭｰﾙ!$U$25</f>
        <v>5</v>
      </c>
      <c r="L96" s="208"/>
      <c r="M96" s="209"/>
      <c r="N96" s="209"/>
      <c r="O96" s="197"/>
      <c r="P96" s="195"/>
      <c r="Q96" s="196"/>
      <c r="R96" s="214"/>
      <c r="S96" s="192"/>
      <c r="T96" s="214"/>
      <c r="U96" s="192"/>
      <c r="V96" s="215"/>
      <c r="W96" s="216"/>
      <c r="X96" s="52" t="s">
        <v>104</v>
      </c>
      <c r="Y96" s="53">
        <f>E96+H96+K96</f>
        <v>16</v>
      </c>
      <c r="Z96" s="248"/>
    </row>
    <row r="97" spans="1:26" ht="5.0999999999999996" customHeight="1" thickBot="1" x14ac:dyDescent="0.45">
      <c r="A97" s="58"/>
      <c r="B97" s="58"/>
    </row>
    <row r="98" spans="1:26" ht="24.95" customHeight="1" thickBot="1" x14ac:dyDescent="0.45">
      <c r="A98" s="190" t="s">
        <v>184</v>
      </c>
      <c r="B98" s="190"/>
      <c r="C98" s="191" t="s">
        <v>185</v>
      </c>
      <c r="D98" s="192"/>
      <c r="E98" s="193"/>
      <c r="F98" s="191" t="s">
        <v>186</v>
      </c>
      <c r="G98" s="192"/>
      <c r="H98" s="193"/>
      <c r="I98" s="191" t="s">
        <v>187</v>
      </c>
      <c r="J98" s="192"/>
      <c r="K98" s="193"/>
      <c r="L98" s="191" t="s">
        <v>188</v>
      </c>
      <c r="M98" s="192"/>
      <c r="N98" s="193"/>
      <c r="O98" s="264"/>
      <c r="P98" s="212"/>
      <c r="Q98" s="226"/>
      <c r="R98" s="198" t="s">
        <v>93</v>
      </c>
      <c r="S98" s="198"/>
      <c r="T98" s="198"/>
      <c r="U98" s="198"/>
      <c r="V98" s="199"/>
      <c r="W98" s="51" t="s">
        <v>94</v>
      </c>
      <c r="X98" s="200" t="s">
        <v>95</v>
      </c>
      <c r="Y98" s="201"/>
      <c r="Z98" s="51" t="s">
        <v>96</v>
      </c>
    </row>
    <row r="99" spans="1:26" ht="15" customHeight="1" thickBot="1" x14ac:dyDescent="0.45">
      <c r="A99" s="202" t="s">
        <v>185</v>
      </c>
      <c r="B99" s="204" t="s">
        <v>189</v>
      </c>
      <c r="C99" s="205"/>
      <c r="D99" s="206"/>
      <c r="E99" s="207"/>
      <c r="F99" s="211" t="str">
        <f>IF(F100+H100&gt;0,IF(F100&gt;H100,"○",IF(F100&lt;H100,"×","△")),"")</f>
        <v>×</v>
      </c>
      <c r="G99" s="212"/>
      <c r="H99" s="213"/>
      <c r="I99" s="211" t="str">
        <f>IF(I100+K100&gt;0,IF(I100&gt;K100,"○",IF(I100&lt;K100,"×","△")),"")</f>
        <v>○</v>
      </c>
      <c r="J99" s="212"/>
      <c r="K99" s="213"/>
      <c r="L99" s="211" t="str">
        <f>IF(L100+N100&gt;0,IF(L100&gt;N100,"○",IF(L100&lt;N100,"×","△")),"")</f>
        <v>○</v>
      </c>
      <c r="M99" s="212"/>
      <c r="N99" s="212"/>
      <c r="O99" s="197"/>
      <c r="P99" s="195"/>
      <c r="Q99" s="196"/>
      <c r="R99" s="214">
        <f>IF(F100&gt;H100,1,0)+IF(I100&gt;K100,1,0)+IF(L100&gt;N100,1,0)</f>
        <v>2</v>
      </c>
      <c r="S99" s="192" t="s">
        <v>100</v>
      </c>
      <c r="T99" s="214">
        <f>IF(F100+H100&gt;0,IF(F100=H100,1,0),0)+IF(I100+K100&gt;0,IF(I100=K100,1,0),0)+IF(L100+N100&gt;0,IF(L100=N100,1,0),0)</f>
        <v>0</v>
      </c>
      <c r="U99" s="192" t="s">
        <v>102</v>
      </c>
      <c r="V99" s="215">
        <f>IF(F100&lt;H100,1,0)+IF(I100&lt;K100,1,0)+IF(L100&lt;N100,1,0)</f>
        <v>1</v>
      </c>
      <c r="W99" s="216">
        <f>(R99*2)+(T99*1)</f>
        <v>4</v>
      </c>
      <c r="X99" s="52" t="s">
        <v>101</v>
      </c>
      <c r="Y99" s="53">
        <f>F100+I100+L100</f>
        <v>12</v>
      </c>
      <c r="Z99" s="217">
        <v>2</v>
      </c>
    </row>
    <row r="100" spans="1:26" ht="15" customHeight="1" thickBot="1" x14ac:dyDescent="0.45">
      <c r="A100" s="203"/>
      <c r="B100" s="204"/>
      <c r="C100" s="208"/>
      <c r="D100" s="209"/>
      <c r="E100" s="210"/>
      <c r="F100" s="54">
        <f>試合ｽｹｼﾞｭｰﾙ!$U$24</f>
        <v>2</v>
      </c>
      <c r="G100" s="55" t="s">
        <v>102</v>
      </c>
      <c r="H100" s="56">
        <f>試合ｽｹｼﾞｭｰﾙ!$W$24</f>
        <v>6</v>
      </c>
      <c r="I100" s="54">
        <f>試合ｽｹｼﾞｭｰﾙ!$W$16</f>
        <v>5</v>
      </c>
      <c r="J100" s="55" t="s">
        <v>102</v>
      </c>
      <c r="K100" s="56">
        <f>試合ｽｹｼﾞｭｰﾙ!$U$16</f>
        <v>4</v>
      </c>
      <c r="L100" s="54">
        <f>試合ｽｹｼﾞｭｰﾙ!$U$12</f>
        <v>5</v>
      </c>
      <c r="M100" s="55" t="s">
        <v>100</v>
      </c>
      <c r="N100" s="57">
        <f>試合ｽｹｼﾞｭｰﾙ!$W$12</f>
        <v>4</v>
      </c>
      <c r="O100" s="197"/>
      <c r="P100" s="195"/>
      <c r="Q100" s="196"/>
      <c r="R100" s="214"/>
      <c r="S100" s="192"/>
      <c r="T100" s="214"/>
      <c r="U100" s="192"/>
      <c r="V100" s="215"/>
      <c r="W100" s="216"/>
      <c r="X100" s="52" t="s">
        <v>104</v>
      </c>
      <c r="Y100" s="53">
        <f>H100+K100+N100</f>
        <v>14</v>
      </c>
      <c r="Z100" s="217"/>
    </row>
    <row r="101" spans="1:26" ht="15" customHeight="1" thickBot="1" x14ac:dyDescent="0.45">
      <c r="A101" s="202" t="s">
        <v>186</v>
      </c>
      <c r="B101" s="218" t="s">
        <v>190</v>
      </c>
      <c r="C101" s="211" t="str">
        <f>IF(C102+E102&gt;0,IF(C102&gt;E102,"○",IF(C102&lt;E102,"×","△")),"")</f>
        <v>○</v>
      </c>
      <c r="D101" s="212"/>
      <c r="E101" s="213"/>
      <c r="F101" s="205"/>
      <c r="G101" s="206"/>
      <c r="H101" s="207"/>
      <c r="I101" s="211" t="str">
        <f>IF(I102+K102&gt;0,IF(I102&gt;K102,"○",IF(I102&lt;K102,"×","△")),"")</f>
        <v>○</v>
      </c>
      <c r="J101" s="212"/>
      <c r="K101" s="213"/>
      <c r="L101" s="211" t="str">
        <f>IF(L102+N102&gt;0,IF(L102&gt;N102,"○",IF(L102&lt;N102,"×","△")),"")</f>
        <v>○</v>
      </c>
      <c r="M101" s="212"/>
      <c r="N101" s="212"/>
      <c r="O101" s="197"/>
      <c r="P101" s="195"/>
      <c r="Q101" s="196"/>
      <c r="R101" s="214">
        <f>IF(C102&gt;E102,1,0)+IF(I102&gt;K102,1,0)+IF(L102&gt;N102,1,0)</f>
        <v>3</v>
      </c>
      <c r="S101" s="192" t="s">
        <v>105</v>
      </c>
      <c r="T101" s="214">
        <f>IF(C102+E102&gt;0,IF(C102=E102,1,0),0)+IF(I102+K102&gt;0,IF(I102=K102,1,0),0)+IF(L102+N102&gt;0,IF(L102=N102,1,0),0)</f>
        <v>0</v>
      </c>
      <c r="U101" s="192" t="s">
        <v>105</v>
      </c>
      <c r="V101" s="215">
        <f>IF(C102&lt;E102,1,0)+IF(I102&lt;K102,1,0)+IF(L102&lt;N102,1,0)</f>
        <v>0</v>
      </c>
      <c r="W101" s="216">
        <f>(R101*2)+(T101*1)</f>
        <v>6</v>
      </c>
      <c r="X101" s="52" t="s">
        <v>101</v>
      </c>
      <c r="Y101" s="53">
        <f>C102+I102+L102</f>
        <v>19</v>
      </c>
      <c r="Z101" s="217">
        <v>1</v>
      </c>
    </row>
    <row r="102" spans="1:26" ht="15" customHeight="1" thickBot="1" x14ac:dyDescent="0.45">
      <c r="A102" s="203"/>
      <c r="B102" s="218"/>
      <c r="C102" s="54">
        <f>試合ｽｹｼﾞｭｰﾙ!$W$24</f>
        <v>6</v>
      </c>
      <c r="D102" s="55" t="s">
        <v>102</v>
      </c>
      <c r="E102" s="56">
        <f>試合ｽｹｼﾞｭｰﾙ!$U$24</f>
        <v>2</v>
      </c>
      <c r="F102" s="208"/>
      <c r="G102" s="209"/>
      <c r="H102" s="210"/>
      <c r="I102" s="54">
        <f>試合ｽｹｼﾞｭｰﾙ!$U$14</f>
        <v>6</v>
      </c>
      <c r="J102" s="55" t="s">
        <v>102</v>
      </c>
      <c r="K102" s="56">
        <f>試合ｽｹｼﾞｭｰﾙ!$W$14</f>
        <v>0</v>
      </c>
      <c r="L102" s="54">
        <f>試合ｽｹｼﾞｭｰﾙ!$W$22</f>
        <v>7</v>
      </c>
      <c r="M102" s="55" t="s">
        <v>102</v>
      </c>
      <c r="N102" s="57">
        <f>試合ｽｹｼﾞｭｰﾙ!$U$22</f>
        <v>1</v>
      </c>
      <c r="O102" s="197"/>
      <c r="P102" s="195"/>
      <c r="Q102" s="196"/>
      <c r="R102" s="214"/>
      <c r="S102" s="192"/>
      <c r="T102" s="214"/>
      <c r="U102" s="192"/>
      <c r="V102" s="215"/>
      <c r="W102" s="216"/>
      <c r="X102" s="52" t="s">
        <v>104</v>
      </c>
      <c r="Y102" s="53">
        <f>E102+K102+N102</f>
        <v>3</v>
      </c>
      <c r="Z102" s="217"/>
    </row>
    <row r="103" spans="1:26" ht="15" customHeight="1" thickBot="1" x14ac:dyDescent="0.45">
      <c r="A103" s="202" t="s">
        <v>187</v>
      </c>
      <c r="B103" s="219" t="s">
        <v>70</v>
      </c>
      <c r="C103" s="211" t="str">
        <f>IF(C104+E104&gt;0,IF(C104&gt;E104,"○",IF(C104&lt;E104,"×","△")),"")</f>
        <v>×</v>
      </c>
      <c r="D103" s="212"/>
      <c r="E103" s="213"/>
      <c r="F103" s="211" t="str">
        <f>IF(F104+H104&gt;0,IF(F104&gt;H104,"○",IF(F104&lt;H104,"×","△")),"")</f>
        <v>×</v>
      </c>
      <c r="G103" s="212"/>
      <c r="H103" s="213"/>
      <c r="I103" s="205"/>
      <c r="J103" s="206"/>
      <c r="K103" s="207"/>
      <c r="L103" s="211" t="str">
        <f>IF(L104+N104&gt;0,IF(L104&gt;N104,"○",IF(L104&lt;N104,"×","△")),"")</f>
        <v>△</v>
      </c>
      <c r="M103" s="212"/>
      <c r="N103" s="212"/>
      <c r="O103" s="197"/>
      <c r="P103" s="195"/>
      <c r="Q103" s="196"/>
      <c r="R103" s="214">
        <f>IF(C104&gt;E104,1,0)+IF(F104&gt;H104,1,0)+IF(L104&gt;N104,1,0)</f>
        <v>0</v>
      </c>
      <c r="S103" s="192" t="s">
        <v>105</v>
      </c>
      <c r="T103" s="214">
        <f>IF(C104+E104&gt;0,IF(C104=E104,1,0),0)+IF(F104+H104&gt;0,IF(F104=H104,1,0),0)+IF(L104+N104&gt;0,IF(L104=N104,1,0),0)</f>
        <v>1</v>
      </c>
      <c r="U103" s="192" t="s">
        <v>105</v>
      </c>
      <c r="V103" s="215">
        <f>IF(C104&lt;E104,1,0)+IF(F104&lt;H104,1,0)+IF(L104&lt;N104,1,0)</f>
        <v>2</v>
      </c>
      <c r="W103" s="216">
        <f>(R103*2)+(T103*1)</f>
        <v>1</v>
      </c>
      <c r="X103" s="52" t="s">
        <v>101</v>
      </c>
      <c r="Y103" s="53">
        <f>C104+F104+L104</f>
        <v>9</v>
      </c>
      <c r="Z103" s="217">
        <v>4</v>
      </c>
    </row>
    <row r="104" spans="1:26" ht="15" customHeight="1" thickBot="1" x14ac:dyDescent="0.45">
      <c r="A104" s="203"/>
      <c r="B104" s="220"/>
      <c r="C104" s="54">
        <f>試合ｽｹｼﾞｭｰﾙ!$U$16</f>
        <v>4</v>
      </c>
      <c r="D104" s="55" t="s">
        <v>102</v>
      </c>
      <c r="E104" s="56">
        <f>試合ｽｹｼﾞｭｰﾙ!$W$16</f>
        <v>5</v>
      </c>
      <c r="F104" s="54">
        <f>試合ｽｹｼﾞｭｰﾙ!$W$14</f>
        <v>0</v>
      </c>
      <c r="G104" s="55" t="s">
        <v>102</v>
      </c>
      <c r="H104" s="56">
        <f>試合ｽｹｼﾞｭｰﾙ!$U$14</f>
        <v>6</v>
      </c>
      <c r="I104" s="208"/>
      <c r="J104" s="209"/>
      <c r="K104" s="210"/>
      <c r="L104" s="54">
        <f>試合ｽｹｼﾞｭｰﾙ!$U$26</f>
        <v>5</v>
      </c>
      <c r="M104" s="55" t="s">
        <v>100</v>
      </c>
      <c r="N104" s="57">
        <f>試合ｽｹｼﾞｭｰﾙ!$W$26</f>
        <v>5</v>
      </c>
      <c r="O104" s="197"/>
      <c r="P104" s="195"/>
      <c r="Q104" s="196"/>
      <c r="R104" s="214"/>
      <c r="S104" s="192"/>
      <c r="T104" s="214"/>
      <c r="U104" s="192"/>
      <c r="V104" s="215"/>
      <c r="W104" s="216"/>
      <c r="X104" s="52" t="s">
        <v>104</v>
      </c>
      <c r="Y104" s="53">
        <f>E104+H104+N104</f>
        <v>16</v>
      </c>
      <c r="Z104" s="217"/>
    </row>
    <row r="105" spans="1:26" ht="15" customHeight="1" thickBot="1" x14ac:dyDescent="0.45">
      <c r="A105" s="202" t="s">
        <v>188</v>
      </c>
      <c r="B105" s="219" t="s">
        <v>71</v>
      </c>
      <c r="C105" s="211" t="str">
        <f>IF(C106+E106&gt;0,IF(C106&gt;E106,"○",IF(C106&lt;E106,"×","△")),"")</f>
        <v>×</v>
      </c>
      <c r="D105" s="212"/>
      <c r="E105" s="213"/>
      <c r="F105" s="211" t="str">
        <f>IF(F106+H106&gt;0,IF(F106&gt;H106,"○",IF(F106&lt;H106,"×","△")),"")</f>
        <v>×</v>
      </c>
      <c r="G105" s="212"/>
      <c r="H105" s="213"/>
      <c r="I105" s="211" t="str">
        <f>IF(I106+K106&gt;0,IF(I106&gt;K106,"○",IF(I106&lt;K106,"×","△")),"")</f>
        <v>△</v>
      </c>
      <c r="J105" s="212"/>
      <c r="K105" s="213"/>
      <c r="L105" s="205"/>
      <c r="M105" s="206"/>
      <c r="N105" s="206"/>
      <c r="O105" s="197"/>
      <c r="P105" s="195"/>
      <c r="Q105" s="196"/>
      <c r="R105" s="214">
        <f>IF(C106&gt;E106,1,0)+IF(F106&gt;H106,1,0)+IF(I106&gt;K106,1,0)</f>
        <v>0</v>
      </c>
      <c r="S105" s="192" t="s">
        <v>105</v>
      </c>
      <c r="T105" s="214">
        <f>IF(C106+E106&gt;0,IF(C106=E106,1,0),0)+IF(F106+H106&gt;0,IF(F106=H106,1,0),0)+IF(I106+K106&gt;0,IF(I106=K106,1,0),0)</f>
        <v>1</v>
      </c>
      <c r="U105" s="192" t="s">
        <v>105</v>
      </c>
      <c r="V105" s="215">
        <f>IF(C106&lt;E106,1,0)+IF(F106&lt;H106,1,0)+IF(I106&lt;K106,1,0)</f>
        <v>2</v>
      </c>
      <c r="W105" s="216">
        <f>(R105*2)+(T105*1)</f>
        <v>1</v>
      </c>
      <c r="X105" s="52" t="s">
        <v>101</v>
      </c>
      <c r="Y105" s="53">
        <f>C106+F106+I106</f>
        <v>10</v>
      </c>
      <c r="Z105" s="217">
        <v>3</v>
      </c>
    </row>
    <row r="106" spans="1:26" ht="15" customHeight="1" thickBot="1" x14ac:dyDescent="0.45">
      <c r="A106" s="203"/>
      <c r="B106" s="220"/>
      <c r="C106" s="54">
        <f>試合ｽｹｼﾞｭｰﾙ!$W$12</f>
        <v>4</v>
      </c>
      <c r="D106" s="55" t="s">
        <v>100</v>
      </c>
      <c r="E106" s="56">
        <f>試合ｽｹｼﾞｭｰﾙ!$U$12</f>
        <v>5</v>
      </c>
      <c r="F106" s="54">
        <f>試合ｽｹｼﾞｭｰﾙ!$U$22</f>
        <v>1</v>
      </c>
      <c r="G106" s="55" t="s">
        <v>100</v>
      </c>
      <c r="H106" s="56">
        <f>試合ｽｹｼﾞｭｰﾙ!$W$22</f>
        <v>7</v>
      </c>
      <c r="I106" s="54">
        <f>試合ｽｹｼﾞｭｰﾙ!$W$26</f>
        <v>5</v>
      </c>
      <c r="J106" s="55" t="s">
        <v>100</v>
      </c>
      <c r="K106" s="56">
        <f>試合ｽｹｼﾞｭｰﾙ!$U$26</f>
        <v>5</v>
      </c>
      <c r="L106" s="208"/>
      <c r="M106" s="209"/>
      <c r="N106" s="209"/>
      <c r="O106" s="265"/>
      <c r="P106" s="230"/>
      <c r="Q106" s="266"/>
      <c r="R106" s="214"/>
      <c r="S106" s="192"/>
      <c r="T106" s="214"/>
      <c r="U106" s="192"/>
      <c r="V106" s="215"/>
      <c r="W106" s="216"/>
      <c r="X106" s="52" t="s">
        <v>104</v>
      </c>
      <c r="Y106" s="53">
        <f>E106+H106+K106</f>
        <v>17</v>
      </c>
      <c r="Z106" s="217"/>
    </row>
    <row r="107" spans="1:26" x14ac:dyDescent="0.4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x14ac:dyDescent="0.4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x14ac:dyDescent="0.4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x14ac:dyDescent="0.4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x14ac:dyDescent="0.4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</sheetData>
  <mergeCells count="631">
    <mergeCell ref="T101:T102"/>
    <mergeCell ref="U101:U102"/>
    <mergeCell ref="V101:V102"/>
    <mergeCell ref="W105:W106"/>
    <mergeCell ref="Z105:Z106"/>
    <mergeCell ref="L105:N106"/>
    <mergeCell ref="R105:R106"/>
    <mergeCell ref="S105:S106"/>
    <mergeCell ref="T105:T106"/>
    <mergeCell ref="U105:U106"/>
    <mergeCell ref="V105:V106"/>
    <mergeCell ref="T103:T104"/>
    <mergeCell ref="U103:U104"/>
    <mergeCell ref="V103:V104"/>
    <mergeCell ref="W103:W104"/>
    <mergeCell ref="Z103:Z104"/>
    <mergeCell ref="Z99:Z100"/>
    <mergeCell ref="A101:A102"/>
    <mergeCell ref="B101:B102"/>
    <mergeCell ref="C101:E101"/>
    <mergeCell ref="F101:H102"/>
    <mergeCell ref="I101:K101"/>
    <mergeCell ref="A105:A106"/>
    <mergeCell ref="B105:B106"/>
    <mergeCell ref="C105:E105"/>
    <mergeCell ref="F105:H105"/>
    <mergeCell ref="I105:K105"/>
    <mergeCell ref="W101:W102"/>
    <mergeCell ref="Z101:Z102"/>
    <mergeCell ref="A103:A104"/>
    <mergeCell ref="B103:B104"/>
    <mergeCell ref="C103:E103"/>
    <mergeCell ref="F103:H103"/>
    <mergeCell ref="I103:K104"/>
    <mergeCell ref="L103:N103"/>
    <mergeCell ref="R103:R104"/>
    <mergeCell ref="S103:S104"/>
    <mergeCell ref="L101:N101"/>
    <mergeCell ref="R101:R102"/>
    <mergeCell ref="S101:S102"/>
    <mergeCell ref="U95:U96"/>
    <mergeCell ref="V95:V96"/>
    <mergeCell ref="W95:W96"/>
    <mergeCell ref="Z95:Z96"/>
    <mergeCell ref="A98:B98"/>
    <mergeCell ref="C98:E98"/>
    <mergeCell ref="F98:H98"/>
    <mergeCell ref="I98:K98"/>
    <mergeCell ref="L98:N98"/>
    <mergeCell ref="O98:Q106"/>
    <mergeCell ref="R98:V98"/>
    <mergeCell ref="X98:Y98"/>
    <mergeCell ref="A99:A100"/>
    <mergeCell ref="B99:B100"/>
    <mergeCell ref="C99:E100"/>
    <mergeCell ref="F99:H99"/>
    <mergeCell ref="I99:K99"/>
    <mergeCell ref="L99:N99"/>
    <mergeCell ref="R99:R100"/>
    <mergeCell ref="S99:S100"/>
    <mergeCell ref="T99:T100"/>
    <mergeCell ref="U99:U100"/>
    <mergeCell ref="V99:V100"/>
    <mergeCell ref="W99:W100"/>
    <mergeCell ref="A95:A96"/>
    <mergeCell ref="B95:B96"/>
    <mergeCell ref="C95:E95"/>
    <mergeCell ref="F95:H95"/>
    <mergeCell ref="I95:K95"/>
    <mergeCell ref="L95:N96"/>
    <mergeCell ref="R95:R96"/>
    <mergeCell ref="S95:S96"/>
    <mergeCell ref="T95:T96"/>
    <mergeCell ref="U91:U92"/>
    <mergeCell ref="V91:V92"/>
    <mergeCell ref="W91:W92"/>
    <mergeCell ref="Z91:Z92"/>
    <mergeCell ref="A93:A94"/>
    <mergeCell ref="B93:B94"/>
    <mergeCell ref="C93:E93"/>
    <mergeCell ref="F93:H93"/>
    <mergeCell ref="I93:K94"/>
    <mergeCell ref="L93:N93"/>
    <mergeCell ref="Z93:Z94"/>
    <mergeCell ref="R93:R94"/>
    <mergeCell ref="S93:S94"/>
    <mergeCell ref="T93:T94"/>
    <mergeCell ref="U93:U94"/>
    <mergeCell ref="V93:V94"/>
    <mergeCell ref="W93:W94"/>
    <mergeCell ref="B91:B92"/>
    <mergeCell ref="C91:E91"/>
    <mergeCell ref="F91:H92"/>
    <mergeCell ref="I91:K91"/>
    <mergeCell ref="L91:N91"/>
    <mergeCell ref="R91:R92"/>
    <mergeCell ref="S91:S92"/>
    <mergeCell ref="U89:U90"/>
    <mergeCell ref="V89:V90"/>
    <mergeCell ref="W89:W90"/>
    <mergeCell ref="A89:A90"/>
    <mergeCell ref="B89:B90"/>
    <mergeCell ref="C89:E90"/>
    <mergeCell ref="F89:H89"/>
    <mergeCell ref="I89:K89"/>
    <mergeCell ref="L89:N89"/>
    <mergeCell ref="T84:T85"/>
    <mergeCell ref="U84:U85"/>
    <mergeCell ref="V84:V85"/>
    <mergeCell ref="W84:W85"/>
    <mergeCell ref="A84:A85"/>
    <mergeCell ref="B84:B85"/>
    <mergeCell ref="C84:E85"/>
    <mergeCell ref="F84:H84"/>
    <mergeCell ref="I84:K84"/>
    <mergeCell ref="O84:Q84"/>
    <mergeCell ref="Z89:Z90"/>
    <mergeCell ref="A91:A92"/>
    <mergeCell ref="S82:S83"/>
    <mergeCell ref="T82:T83"/>
    <mergeCell ref="U82:U83"/>
    <mergeCell ref="V82:V83"/>
    <mergeCell ref="W82:W83"/>
    <mergeCell ref="Z82:Z83"/>
    <mergeCell ref="T91:T92"/>
    <mergeCell ref="R89:R90"/>
    <mergeCell ref="S89:S90"/>
    <mergeCell ref="T89:T90"/>
    <mergeCell ref="Z84:Z85"/>
    <mergeCell ref="A86:B87"/>
    <mergeCell ref="A88:B88"/>
    <mergeCell ref="C88:E88"/>
    <mergeCell ref="F88:H88"/>
    <mergeCell ref="I88:K88"/>
    <mergeCell ref="L88:N88"/>
    <mergeCell ref="O88:Q96"/>
    <mergeCell ref="R88:V88"/>
    <mergeCell ref="X88:Y88"/>
    <mergeCell ref="R84:R85"/>
    <mergeCell ref="S84:S85"/>
    <mergeCell ref="W80:W81"/>
    <mergeCell ref="Z80:Z81"/>
    <mergeCell ref="A82:A83"/>
    <mergeCell ref="B82:B83"/>
    <mergeCell ref="C82:E82"/>
    <mergeCell ref="F82:H82"/>
    <mergeCell ref="I82:K82"/>
    <mergeCell ref="L82:N82"/>
    <mergeCell ref="O82:Q83"/>
    <mergeCell ref="R82:R83"/>
    <mergeCell ref="O80:Q80"/>
    <mergeCell ref="R80:R81"/>
    <mergeCell ref="S80:S81"/>
    <mergeCell ref="T80:T81"/>
    <mergeCell ref="U80:U81"/>
    <mergeCell ref="V80:V81"/>
    <mergeCell ref="A80:A81"/>
    <mergeCell ref="B80:B81"/>
    <mergeCell ref="C80:E80"/>
    <mergeCell ref="F80:H80"/>
    <mergeCell ref="I80:K80"/>
    <mergeCell ref="L80:N81"/>
    <mergeCell ref="S78:S79"/>
    <mergeCell ref="T78:T79"/>
    <mergeCell ref="U78:U79"/>
    <mergeCell ref="V78:V79"/>
    <mergeCell ref="W78:W79"/>
    <mergeCell ref="Z78:Z79"/>
    <mergeCell ref="W76:W77"/>
    <mergeCell ref="Z76:Z77"/>
    <mergeCell ref="A78:A79"/>
    <mergeCell ref="B78:B79"/>
    <mergeCell ref="C78:E78"/>
    <mergeCell ref="F78:H78"/>
    <mergeCell ref="I78:K79"/>
    <mergeCell ref="L78:N78"/>
    <mergeCell ref="O78:Q78"/>
    <mergeCell ref="R78:R79"/>
    <mergeCell ref="O76:Q76"/>
    <mergeCell ref="R76:R77"/>
    <mergeCell ref="S76:S77"/>
    <mergeCell ref="T76:T77"/>
    <mergeCell ref="U76:U77"/>
    <mergeCell ref="V76:V77"/>
    <mergeCell ref="A76:A77"/>
    <mergeCell ref="B76:B77"/>
    <mergeCell ref="C76:E76"/>
    <mergeCell ref="F76:H77"/>
    <mergeCell ref="I76:K76"/>
    <mergeCell ref="L76:N76"/>
    <mergeCell ref="S74:S75"/>
    <mergeCell ref="T74:T75"/>
    <mergeCell ref="U74:U75"/>
    <mergeCell ref="V74:V75"/>
    <mergeCell ref="W74:W75"/>
    <mergeCell ref="Z74:Z75"/>
    <mergeCell ref="R73:V73"/>
    <mergeCell ref="X73:Y73"/>
    <mergeCell ref="A74:A75"/>
    <mergeCell ref="B74:B75"/>
    <mergeCell ref="C74:E75"/>
    <mergeCell ref="F74:H74"/>
    <mergeCell ref="I74:K74"/>
    <mergeCell ref="L74:N74"/>
    <mergeCell ref="O74:Q74"/>
    <mergeCell ref="R74:R75"/>
    <mergeCell ref="A73:B73"/>
    <mergeCell ref="C73:E73"/>
    <mergeCell ref="F73:H73"/>
    <mergeCell ref="I73:K73"/>
    <mergeCell ref="L73:N73"/>
    <mergeCell ref="O73:Q73"/>
    <mergeCell ref="S70:S71"/>
    <mergeCell ref="T70:T71"/>
    <mergeCell ref="U70:U71"/>
    <mergeCell ref="V70:V71"/>
    <mergeCell ref="W70:W71"/>
    <mergeCell ref="Z70:Z71"/>
    <mergeCell ref="W68:W69"/>
    <mergeCell ref="Z68:Z69"/>
    <mergeCell ref="A70:A71"/>
    <mergeCell ref="B70:B71"/>
    <mergeCell ref="C70:E70"/>
    <mergeCell ref="F70:H70"/>
    <mergeCell ref="I70:K70"/>
    <mergeCell ref="L70:N70"/>
    <mergeCell ref="O70:Q71"/>
    <mergeCell ref="R70:R71"/>
    <mergeCell ref="O68:Q68"/>
    <mergeCell ref="R68:R69"/>
    <mergeCell ref="S68:S69"/>
    <mergeCell ref="T68:T69"/>
    <mergeCell ref="U68:U69"/>
    <mergeCell ref="V68:V69"/>
    <mergeCell ref="A68:A69"/>
    <mergeCell ref="B68:B69"/>
    <mergeCell ref="C68:E68"/>
    <mergeCell ref="F68:H68"/>
    <mergeCell ref="I68:K68"/>
    <mergeCell ref="L68:N69"/>
    <mergeCell ref="S66:S67"/>
    <mergeCell ref="T66:T67"/>
    <mergeCell ref="U66:U67"/>
    <mergeCell ref="V66:V67"/>
    <mergeCell ref="W66:W67"/>
    <mergeCell ref="Z66:Z67"/>
    <mergeCell ref="W64:W65"/>
    <mergeCell ref="Z64:Z65"/>
    <mergeCell ref="A66:A67"/>
    <mergeCell ref="B66:B67"/>
    <mergeCell ref="C66:E66"/>
    <mergeCell ref="F66:H66"/>
    <mergeCell ref="I66:K67"/>
    <mergeCell ref="L66:N66"/>
    <mergeCell ref="O66:Q66"/>
    <mergeCell ref="R66:R67"/>
    <mergeCell ref="O64:Q64"/>
    <mergeCell ref="R64:R65"/>
    <mergeCell ref="S64:S65"/>
    <mergeCell ref="T64:T65"/>
    <mergeCell ref="U64:U65"/>
    <mergeCell ref="V64:V65"/>
    <mergeCell ref="A64:A65"/>
    <mergeCell ref="B64:B65"/>
    <mergeCell ref="C64:E64"/>
    <mergeCell ref="F64:H65"/>
    <mergeCell ref="I64:K64"/>
    <mergeCell ref="L64:N64"/>
    <mergeCell ref="S62:S63"/>
    <mergeCell ref="T62:T63"/>
    <mergeCell ref="U62:U63"/>
    <mergeCell ref="V62:V63"/>
    <mergeCell ref="W62:W63"/>
    <mergeCell ref="Z62:Z63"/>
    <mergeCell ref="R61:V61"/>
    <mergeCell ref="X61:Y61"/>
    <mergeCell ref="A62:A63"/>
    <mergeCell ref="B62:B63"/>
    <mergeCell ref="C62:E63"/>
    <mergeCell ref="F62:H62"/>
    <mergeCell ref="I62:K62"/>
    <mergeCell ref="L62:N62"/>
    <mergeCell ref="O62:Q62"/>
    <mergeCell ref="R62:R63"/>
    <mergeCell ref="A61:B61"/>
    <mergeCell ref="C61:E61"/>
    <mergeCell ref="F61:H61"/>
    <mergeCell ref="I61:K61"/>
    <mergeCell ref="L61:N61"/>
    <mergeCell ref="O61:Q61"/>
    <mergeCell ref="L55:N55"/>
    <mergeCell ref="O55:Q56"/>
    <mergeCell ref="R55:R56"/>
    <mergeCell ref="A55:A56"/>
    <mergeCell ref="B55:B56"/>
    <mergeCell ref="C55:E55"/>
    <mergeCell ref="F55:H55"/>
    <mergeCell ref="I55:K55"/>
    <mergeCell ref="V55:V56"/>
    <mergeCell ref="W55:W56"/>
    <mergeCell ref="Z55:Z56"/>
    <mergeCell ref="A59:B60"/>
    <mergeCell ref="S55:S56"/>
    <mergeCell ref="T55:T56"/>
    <mergeCell ref="U55:U56"/>
    <mergeCell ref="Z51:Z52"/>
    <mergeCell ref="A53:A54"/>
    <mergeCell ref="B53:B54"/>
    <mergeCell ref="C53:E53"/>
    <mergeCell ref="F53:H53"/>
    <mergeCell ref="I53:K53"/>
    <mergeCell ref="L53:N54"/>
    <mergeCell ref="O53:Q53"/>
    <mergeCell ref="R53:R54"/>
    <mergeCell ref="S53:S54"/>
    <mergeCell ref="R51:R52"/>
    <mergeCell ref="S51:S52"/>
    <mergeCell ref="T51:T52"/>
    <mergeCell ref="U51:U52"/>
    <mergeCell ref="V51:V52"/>
    <mergeCell ref="W51:W52"/>
    <mergeCell ref="T53:T54"/>
    <mergeCell ref="U53:U54"/>
    <mergeCell ref="V53:V54"/>
    <mergeCell ref="W53:W54"/>
    <mergeCell ref="Z53:Z54"/>
    <mergeCell ref="A51:A52"/>
    <mergeCell ref="B51:B52"/>
    <mergeCell ref="C51:E51"/>
    <mergeCell ref="F51:H51"/>
    <mergeCell ref="I51:K52"/>
    <mergeCell ref="L51:N51"/>
    <mergeCell ref="O51:Q51"/>
    <mergeCell ref="L49:N49"/>
    <mergeCell ref="O49:Q49"/>
    <mergeCell ref="T47:T48"/>
    <mergeCell ref="U47:U48"/>
    <mergeCell ref="V47:V48"/>
    <mergeCell ref="W47:W48"/>
    <mergeCell ref="Z47:Z48"/>
    <mergeCell ref="A49:A50"/>
    <mergeCell ref="B49:B50"/>
    <mergeCell ref="C49:E49"/>
    <mergeCell ref="F49:H50"/>
    <mergeCell ref="I49:K49"/>
    <mergeCell ref="V49:V50"/>
    <mergeCell ref="W49:W50"/>
    <mergeCell ref="Z49:Z50"/>
    <mergeCell ref="R49:R50"/>
    <mergeCell ref="S49:S50"/>
    <mergeCell ref="T49:T50"/>
    <mergeCell ref="U49:U50"/>
    <mergeCell ref="A47:A48"/>
    <mergeCell ref="B47:B48"/>
    <mergeCell ref="C47:E48"/>
    <mergeCell ref="F47:H47"/>
    <mergeCell ref="I47:K47"/>
    <mergeCell ref="L47:N47"/>
    <mergeCell ref="O47:Q47"/>
    <mergeCell ref="R47:R48"/>
    <mergeCell ref="S47:S48"/>
    <mergeCell ref="W43:W44"/>
    <mergeCell ref="Z43:Z44"/>
    <mergeCell ref="W45:Z45"/>
    <mergeCell ref="A46:B46"/>
    <mergeCell ref="C46:E46"/>
    <mergeCell ref="F46:H46"/>
    <mergeCell ref="I46:K46"/>
    <mergeCell ref="L46:N46"/>
    <mergeCell ref="O46:Q46"/>
    <mergeCell ref="R46:V46"/>
    <mergeCell ref="O43:Q44"/>
    <mergeCell ref="R43:R44"/>
    <mergeCell ref="S43:S44"/>
    <mergeCell ref="T43:T44"/>
    <mergeCell ref="U43:U44"/>
    <mergeCell ref="V43:V44"/>
    <mergeCell ref="A43:A44"/>
    <mergeCell ref="B43:B44"/>
    <mergeCell ref="C43:E43"/>
    <mergeCell ref="F43:H43"/>
    <mergeCell ref="I43:K43"/>
    <mergeCell ref="L43:N43"/>
    <mergeCell ref="X46:Y46"/>
    <mergeCell ref="S41:S42"/>
    <mergeCell ref="T41:T42"/>
    <mergeCell ref="U41:U42"/>
    <mergeCell ref="V41:V42"/>
    <mergeCell ref="W41:W42"/>
    <mergeCell ref="Z41:Z42"/>
    <mergeCell ref="W39:W40"/>
    <mergeCell ref="Z39:Z40"/>
    <mergeCell ref="A41:A42"/>
    <mergeCell ref="B41:B42"/>
    <mergeCell ref="C41:E41"/>
    <mergeCell ref="F41:H41"/>
    <mergeCell ref="I41:K41"/>
    <mergeCell ref="L41:N42"/>
    <mergeCell ref="O41:Q41"/>
    <mergeCell ref="R41:R42"/>
    <mergeCell ref="O39:Q39"/>
    <mergeCell ref="R39:R40"/>
    <mergeCell ref="S39:S40"/>
    <mergeCell ref="T39:T40"/>
    <mergeCell ref="U39:U40"/>
    <mergeCell ref="V39:V40"/>
    <mergeCell ref="A39:A40"/>
    <mergeCell ref="B39:B40"/>
    <mergeCell ref="C39:E39"/>
    <mergeCell ref="F39:H39"/>
    <mergeCell ref="I39:K40"/>
    <mergeCell ref="L39:N39"/>
    <mergeCell ref="S37:S38"/>
    <mergeCell ref="T37:T38"/>
    <mergeCell ref="U37:U38"/>
    <mergeCell ref="V37:V38"/>
    <mergeCell ref="W37:W38"/>
    <mergeCell ref="Z37:Z38"/>
    <mergeCell ref="W35:W36"/>
    <mergeCell ref="Z35:Z36"/>
    <mergeCell ref="A37:A38"/>
    <mergeCell ref="B37:B38"/>
    <mergeCell ref="C37:E37"/>
    <mergeCell ref="F37:H38"/>
    <mergeCell ref="I37:K37"/>
    <mergeCell ref="L37:N37"/>
    <mergeCell ref="O37:Q37"/>
    <mergeCell ref="R37:R38"/>
    <mergeCell ref="O35:Q35"/>
    <mergeCell ref="R35:R36"/>
    <mergeCell ref="S35:S36"/>
    <mergeCell ref="T35:T36"/>
    <mergeCell ref="U35:U36"/>
    <mergeCell ref="V35:V36"/>
    <mergeCell ref="A35:A36"/>
    <mergeCell ref="B35:B36"/>
    <mergeCell ref="C35:E36"/>
    <mergeCell ref="F35:H35"/>
    <mergeCell ref="I35:K35"/>
    <mergeCell ref="L35:N35"/>
    <mergeCell ref="A34:B34"/>
    <mergeCell ref="C34:E34"/>
    <mergeCell ref="F34:H34"/>
    <mergeCell ref="I34:K34"/>
    <mergeCell ref="L34:N34"/>
    <mergeCell ref="O34:Q34"/>
    <mergeCell ref="R34:V34"/>
    <mergeCell ref="X34:Y34"/>
    <mergeCell ref="R31:R32"/>
    <mergeCell ref="S31:S32"/>
    <mergeCell ref="T31:T32"/>
    <mergeCell ref="U31:U32"/>
    <mergeCell ref="V31:V32"/>
    <mergeCell ref="W31:W32"/>
    <mergeCell ref="W29:W30"/>
    <mergeCell ref="Z29:Z30"/>
    <mergeCell ref="A31:A32"/>
    <mergeCell ref="B31:B32"/>
    <mergeCell ref="C31:E31"/>
    <mergeCell ref="F31:H31"/>
    <mergeCell ref="I31:K31"/>
    <mergeCell ref="L31:N32"/>
    <mergeCell ref="Z31:Z32"/>
    <mergeCell ref="Z27:Z28"/>
    <mergeCell ref="A29:A30"/>
    <mergeCell ref="B29:B30"/>
    <mergeCell ref="C29:E29"/>
    <mergeCell ref="F29:H29"/>
    <mergeCell ref="I29:K30"/>
    <mergeCell ref="L29:N29"/>
    <mergeCell ref="R29:R30"/>
    <mergeCell ref="S29:S30"/>
    <mergeCell ref="T29:T30"/>
    <mergeCell ref="R27:R28"/>
    <mergeCell ref="S27:S28"/>
    <mergeCell ref="T27:T28"/>
    <mergeCell ref="U27:U28"/>
    <mergeCell ref="V27:V28"/>
    <mergeCell ref="W27:W28"/>
    <mergeCell ref="A27:A28"/>
    <mergeCell ref="B27:B28"/>
    <mergeCell ref="C27:E27"/>
    <mergeCell ref="F27:H28"/>
    <mergeCell ref="I27:K27"/>
    <mergeCell ref="L27:N27"/>
    <mergeCell ref="U29:U30"/>
    <mergeCell ref="V29:V30"/>
    <mergeCell ref="T25:T26"/>
    <mergeCell ref="U25:U26"/>
    <mergeCell ref="V25:V26"/>
    <mergeCell ref="W25:W26"/>
    <mergeCell ref="Z25:Z26"/>
    <mergeCell ref="B25:B26"/>
    <mergeCell ref="C25:E26"/>
    <mergeCell ref="F25:H25"/>
    <mergeCell ref="I25:K25"/>
    <mergeCell ref="L25:N25"/>
    <mergeCell ref="R25:R26"/>
    <mergeCell ref="Z19:Z20"/>
    <mergeCell ref="A21:A22"/>
    <mergeCell ref="B21:B22"/>
    <mergeCell ref="C21:E21"/>
    <mergeCell ref="F21:H21"/>
    <mergeCell ref="I21:K21"/>
    <mergeCell ref="L21:N22"/>
    <mergeCell ref="Z21:Z22"/>
    <mergeCell ref="A24:B24"/>
    <mergeCell ref="C24:E24"/>
    <mergeCell ref="F24:H24"/>
    <mergeCell ref="I24:K24"/>
    <mergeCell ref="L24:N24"/>
    <mergeCell ref="O24:Q32"/>
    <mergeCell ref="R24:V24"/>
    <mergeCell ref="X24:Y24"/>
    <mergeCell ref="A25:A26"/>
    <mergeCell ref="R21:R22"/>
    <mergeCell ref="S21:S22"/>
    <mergeCell ref="T21:T22"/>
    <mergeCell ref="U21:U22"/>
    <mergeCell ref="V21:V22"/>
    <mergeCell ref="W21:W22"/>
    <mergeCell ref="S25:S26"/>
    <mergeCell ref="Z15:Z16"/>
    <mergeCell ref="B15:B16"/>
    <mergeCell ref="C15:E16"/>
    <mergeCell ref="F15:H15"/>
    <mergeCell ref="I15:K15"/>
    <mergeCell ref="L15:N15"/>
    <mergeCell ref="R15:R16"/>
    <mergeCell ref="Z17:Z18"/>
    <mergeCell ref="A19:A20"/>
    <mergeCell ref="B19:B20"/>
    <mergeCell ref="C19:E19"/>
    <mergeCell ref="F19:H19"/>
    <mergeCell ref="I19:K20"/>
    <mergeCell ref="L19:N19"/>
    <mergeCell ref="R19:R20"/>
    <mergeCell ref="S19:S20"/>
    <mergeCell ref="T19:T20"/>
    <mergeCell ref="R17:R18"/>
    <mergeCell ref="S17:S18"/>
    <mergeCell ref="T17:T18"/>
    <mergeCell ref="U17:U18"/>
    <mergeCell ref="V17:V18"/>
    <mergeCell ref="W17:W18"/>
    <mergeCell ref="A17:A18"/>
    <mergeCell ref="A14:B14"/>
    <mergeCell ref="C14:E14"/>
    <mergeCell ref="F14:H14"/>
    <mergeCell ref="I14:K14"/>
    <mergeCell ref="L14:N14"/>
    <mergeCell ref="O14:Q22"/>
    <mergeCell ref="R14:V14"/>
    <mergeCell ref="X14:Y14"/>
    <mergeCell ref="A15:A16"/>
    <mergeCell ref="S15:S16"/>
    <mergeCell ref="T15:T16"/>
    <mergeCell ref="U15:U16"/>
    <mergeCell ref="V15:V16"/>
    <mergeCell ref="W15:W16"/>
    <mergeCell ref="B17:B18"/>
    <mergeCell ref="C17:E17"/>
    <mergeCell ref="F17:H18"/>
    <mergeCell ref="I17:K17"/>
    <mergeCell ref="L17:N17"/>
    <mergeCell ref="U19:U20"/>
    <mergeCell ref="V19:V20"/>
    <mergeCell ref="W19:W20"/>
    <mergeCell ref="W9:W10"/>
    <mergeCell ref="Z9:Z10"/>
    <mergeCell ref="A11:A12"/>
    <mergeCell ref="B11:B12"/>
    <mergeCell ref="C11:E11"/>
    <mergeCell ref="F11:H11"/>
    <mergeCell ref="I11:K11"/>
    <mergeCell ref="L11:N12"/>
    <mergeCell ref="Z11:Z12"/>
    <mergeCell ref="R11:R12"/>
    <mergeCell ref="S11:S12"/>
    <mergeCell ref="T11:T12"/>
    <mergeCell ref="U11:U12"/>
    <mergeCell ref="V11:V12"/>
    <mergeCell ref="W11:W12"/>
    <mergeCell ref="A7:A8"/>
    <mergeCell ref="B7:B8"/>
    <mergeCell ref="C7:E7"/>
    <mergeCell ref="F7:H8"/>
    <mergeCell ref="I7:K7"/>
    <mergeCell ref="L7:N7"/>
    <mergeCell ref="Z7:Z8"/>
    <mergeCell ref="A9:A10"/>
    <mergeCell ref="B9:B10"/>
    <mergeCell ref="C9:E9"/>
    <mergeCell ref="F9:H9"/>
    <mergeCell ref="I9:K10"/>
    <mergeCell ref="L9:N9"/>
    <mergeCell ref="R9:R10"/>
    <mergeCell ref="S9:S10"/>
    <mergeCell ref="T9:T10"/>
    <mergeCell ref="R7:R8"/>
    <mergeCell ref="S7:S8"/>
    <mergeCell ref="T7:T8"/>
    <mergeCell ref="U7:U8"/>
    <mergeCell ref="V7:V8"/>
    <mergeCell ref="W7:W8"/>
    <mergeCell ref="U9:U10"/>
    <mergeCell ref="V9:V10"/>
    <mergeCell ref="W1:Z1"/>
    <mergeCell ref="A2:Z2"/>
    <mergeCell ref="A3:Z3"/>
    <mergeCell ref="A4:B4"/>
    <mergeCell ref="C4:E4"/>
    <mergeCell ref="F4:H4"/>
    <mergeCell ref="I4:K4"/>
    <mergeCell ref="L4:N4"/>
    <mergeCell ref="O4:Q12"/>
    <mergeCell ref="R4:V4"/>
    <mergeCell ref="X4:Y4"/>
    <mergeCell ref="A5:A6"/>
    <mergeCell ref="B5:B6"/>
    <mergeCell ref="C5:E6"/>
    <mergeCell ref="F5:H5"/>
    <mergeCell ref="I5:K5"/>
    <mergeCell ref="L5:N5"/>
    <mergeCell ref="R5:R6"/>
    <mergeCell ref="S5:S6"/>
    <mergeCell ref="T5:T6"/>
    <mergeCell ref="U5:U6"/>
    <mergeCell ref="V5:V6"/>
    <mergeCell ref="W5:W6"/>
    <mergeCell ref="Z5:Z6"/>
  </mergeCells>
  <phoneticPr fontId="1"/>
  <pageMargins left="0.7" right="0.7" top="0.75" bottom="0.75" header="0.3" footer="0.3"/>
  <pageSetup paperSize="9" scale="4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8"/>
  <sheetViews>
    <sheetView zoomScale="85" zoomScaleNormal="85" workbookViewId="0">
      <selection sqref="A1:AJ1"/>
    </sheetView>
  </sheetViews>
  <sheetFormatPr defaultRowHeight="18.75" x14ac:dyDescent="0.4"/>
  <cols>
    <col min="1" max="1" width="15.625" style="80" customWidth="1"/>
    <col min="2" max="35" width="2.875" style="80" customWidth="1"/>
    <col min="36" max="36" width="15.625" style="80" customWidth="1"/>
  </cols>
  <sheetData>
    <row r="1" spans="1:36" ht="24.75" customHeight="1" x14ac:dyDescent="0.4">
      <c r="A1" s="134" t="s">
        <v>191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3" spans="1:36" ht="15.75" customHeight="1" x14ac:dyDescent="0.4">
      <c r="A3" s="270" t="s">
        <v>192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</row>
    <row r="4" spans="1:36" ht="13.5" customHeight="1" x14ac:dyDescent="0.4"/>
    <row r="5" spans="1:36" ht="13.5" customHeight="1" thickBot="1" x14ac:dyDescent="0.45">
      <c r="A5" s="267" t="str">
        <f>試合ｽｹｼﾞｭｰﾙ!$D$41</f>
        <v>門田パープルソウル</v>
      </c>
      <c r="B5" s="267" t="s">
        <v>193</v>
      </c>
      <c r="C5" s="77"/>
      <c r="D5" s="77"/>
      <c r="H5" s="80">
        <f>試合ｽｹｼﾞｭｰﾙ!$E$41</f>
        <v>7</v>
      </c>
      <c r="AC5" s="80">
        <f>試合ｽｹｼﾞｭｰﾙ!$M$41</f>
        <v>10</v>
      </c>
      <c r="AI5" s="267" t="s">
        <v>194</v>
      </c>
      <c r="AJ5" s="267" t="str">
        <f>試合ｽｹｼﾞｭｰﾙ!$L$41</f>
        <v>Ｍ．Ｕ．Ｄ．Ｃ</v>
      </c>
    </row>
    <row r="6" spans="1:36" ht="13.5" customHeight="1" thickTop="1" x14ac:dyDescent="0.4">
      <c r="A6" s="268"/>
      <c r="B6" s="268"/>
      <c r="C6" s="84"/>
      <c r="D6" s="79"/>
      <c r="E6" s="79"/>
      <c r="F6" s="79"/>
      <c r="G6" s="79"/>
      <c r="H6" s="68"/>
      <c r="I6" s="77"/>
      <c r="J6" s="77"/>
      <c r="Z6" s="89"/>
      <c r="AA6" s="89"/>
      <c r="AB6" s="121"/>
      <c r="AC6" s="108"/>
      <c r="AD6" s="104"/>
      <c r="AE6" s="104"/>
      <c r="AF6" s="104"/>
      <c r="AG6" s="104"/>
      <c r="AH6" s="109"/>
      <c r="AI6" s="268"/>
      <c r="AJ6" s="268"/>
    </row>
    <row r="7" spans="1:36" ht="13.5" customHeight="1" x14ac:dyDescent="0.4">
      <c r="C7" s="77"/>
      <c r="G7" s="77"/>
      <c r="H7" s="81"/>
      <c r="I7" s="77"/>
      <c r="J7" s="77"/>
      <c r="Z7" s="89"/>
      <c r="AA7" s="89"/>
      <c r="AB7" s="121"/>
      <c r="AC7" s="89"/>
      <c r="AD7" s="77"/>
      <c r="AE7" s="77"/>
      <c r="AF7" s="77"/>
      <c r="AG7" s="77"/>
    </row>
    <row r="8" spans="1:36" ht="13.5" customHeight="1" thickBot="1" x14ac:dyDescent="0.45">
      <c r="C8" s="77"/>
      <c r="G8" s="272" t="s">
        <v>195</v>
      </c>
      <c r="H8" s="273"/>
      <c r="I8" s="77"/>
      <c r="J8" s="77"/>
      <c r="K8" s="80">
        <f>試合ｽｹｼﾞｭｰﾙ!$E$44</f>
        <v>7</v>
      </c>
      <c r="Z8" s="101">
        <f>試合ｽｹｼﾞｭｰﾙ!$M$44</f>
        <v>9</v>
      </c>
      <c r="AA8" s="101"/>
      <c r="AB8" s="107"/>
      <c r="AC8" s="272" t="s">
        <v>196</v>
      </c>
      <c r="AD8" s="274"/>
      <c r="AF8" s="77"/>
      <c r="AG8" s="77"/>
    </row>
    <row r="9" spans="1:36" ht="13.5" customHeight="1" thickTop="1" thickBot="1" x14ac:dyDescent="0.45">
      <c r="A9" s="267" t="str">
        <f>試合ｽｹｼﾞｭｰﾙ!$D$33</f>
        <v>白二ビクトリー</v>
      </c>
      <c r="B9" s="267" t="s">
        <v>197</v>
      </c>
      <c r="C9" s="77"/>
      <c r="D9" s="77"/>
      <c r="E9" s="80">
        <f>試合ｽｹｼﾞｭｰﾙ!$E$33</f>
        <v>5</v>
      </c>
      <c r="G9" s="274"/>
      <c r="H9" s="272"/>
      <c r="I9" s="108"/>
      <c r="J9" s="104"/>
      <c r="K9" s="109"/>
      <c r="W9" s="89"/>
      <c r="X9" s="89"/>
      <c r="Y9" s="121"/>
      <c r="Z9" s="77"/>
      <c r="AA9" s="77"/>
      <c r="AB9" s="77"/>
      <c r="AC9" s="275"/>
      <c r="AD9" s="274"/>
      <c r="AF9" s="77">
        <f>試合ｽｹｼﾞｭｰﾙ!$M$33</f>
        <v>9</v>
      </c>
      <c r="AG9" s="77"/>
      <c r="AI9" s="267" t="s">
        <v>198</v>
      </c>
      <c r="AJ9" s="267" t="str">
        <f>試合ｽｹｼﾞｭｰﾙ!$L$33</f>
        <v>須賀川ブルーインパルス</v>
      </c>
    </row>
    <row r="10" spans="1:36" ht="13.5" customHeight="1" thickTop="1" x14ac:dyDescent="0.4">
      <c r="A10" s="268"/>
      <c r="B10" s="276"/>
      <c r="C10" s="84"/>
      <c r="D10" s="79"/>
      <c r="E10" s="68"/>
      <c r="F10" s="82"/>
      <c r="G10" s="77"/>
      <c r="H10" s="89"/>
      <c r="I10" s="119"/>
      <c r="J10" s="89"/>
      <c r="K10" s="92"/>
      <c r="W10" s="89"/>
      <c r="X10" s="89"/>
      <c r="Y10" s="121"/>
      <c r="Z10" s="77"/>
      <c r="AA10" s="77"/>
      <c r="AB10" s="77"/>
      <c r="AC10" s="82"/>
      <c r="AD10" s="77"/>
      <c r="AE10" s="77"/>
      <c r="AF10" s="108"/>
      <c r="AG10" s="104"/>
      <c r="AH10" s="109"/>
      <c r="AI10" s="268"/>
      <c r="AJ10" s="268"/>
    </row>
    <row r="11" spans="1:36" ht="13.5" customHeight="1" thickBot="1" x14ac:dyDescent="0.45">
      <c r="C11" s="77"/>
      <c r="D11" s="272" t="s">
        <v>199</v>
      </c>
      <c r="E11" s="273"/>
      <c r="F11" s="93"/>
      <c r="G11" s="89"/>
      <c r="H11" s="89"/>
      <c r="I11" s="119"/>
      <c r="J11" s="89"/>
      <c r="K11" s="92"/>
      <c r="W11" s="89"/>
      <c r="X11" s="89"/>
      <c r="Y11" s="121"/>
      <c r="Z11" s="77"/>
      <c r="AA11" s="77"/>
      <c r="AB11" s="77"/>
      <c r="AC11" s="106"/>
      <c r="AD11" s="101"/>
      <c r="AE11" s="107"/>
      <c r="AF11" s="272" t="s">
        <v>200</v>
      </c>
      <c r="AG11" s="274"/>
    </row>
    <row r="12" spans="1:36" ht="13.5" customHeight="1" thickTop="1" x14ac:dyDescent="0.4">
      <c r="C12" s="77"/>
      <c r="D12" s="274"/>
      <c r="E12" s="272"/>
      <c r="F12" s="108"/>
      <c r="G12" s="104"/>
      <c r="H12" s="104">
        <f>試合ｽｹｼﾞｭｰﾙ!$G$41</f>
        <v>8</v>
      </c>
      <c r="K12" s="81"/>
      <c r="W12" s="89"/>
      <c r="X12" s="89"/>
      <c r="Y12" s="121"/>
      <c r="Z12" s="77"/>
      <c r="AA12" s="77"/>
      <c r="AB12" s="77"/>
      <c r="AC12" s="77">
        <f>試合ｽｹｼﾞｭｰﾙ!$O$41</f>
        <v>5</v>
      </c>
      <c r="AD12" s="77"/>
      <c r="AF12" s="275"/>
      <c r="AG12" s="274"/>
    </row>
    <row r="13" spans="1:36" ht="13.5" customHeight="1" thickBot="1" x14ac:dyDescent="0.45">
      <c r="A13" s="267" t="str">
        <f>試合ｽｹｼﾞｭｰﾙ!$H$33</f>
        <v>キングフューチャーズ</v>
      </c>
      <c r="B13" s="277" t="s">
        <v>201</v>
      </c>
      <c r="C13" s="106"/>
      <c r="D13" s="101"/>
      <c r="E13" s="107"/>
      <c r="F13" s="77"/>
      <c r="J13" s="272" t="s">
        <v>202</v>
      </c>
      <c r="K13" s="273"/>
      <c r="N13" s="80" t="str">
        <f>試合ｽｹｼﾞｭｰﾙ!$E$47</f>
        <v>6（5）</v>
      </c>
      <c r="W13" s="101">
        <f>試合ｽｹｼﾞｭｰﾙ!$M$47</f>
        <v>5</v>
      </c>
      <c r="X13" s="101"/>
      <c r="Y13" s="107"/>
      <c r="Z13" s="272" t="s">
        <v>203</v>
      </c>
      <c r="AA13" s="274"/>
      <c r="AC13" s="77"/>
      <c r="AD13" s="77"/>
      <c r="AF13" s="83"/>
      <c r="AG13" s="69"/>
      <c r="AH13" s="69"/>
      <c r="AI13" s="267" t="s">
        <v>204</v>
      </c>
      <c r="AJ13" s="267" t="str">
        <f>試合ｽｹｼﾞｭｰﾙ!$P$33</f>
        <v>Ａｏｉトップガン</v>
      </c>
    </row>
    <row r="14" spans="1:36" ht="13.5" customHeight="1" thickTop="1" x14ac:dyDescent="0.4">
      <c r="A14" s="268"/>
      <c r="B14" s="268"/>
      <c r="C14" s="77"/>
      <c r="D14" s="77"/>
      <c r="E14" s="80">
        <f>試合ｽｹｼﾞｭｰﾙ!$G$33</f>
        <v>8</v>
      </c>
      <c r="J14" s="274"/>
      <c r="K14" s="272"/>
      <c r="L14" s="108"/>
      <c r="M14" s="104"/>
      <c r="N14" s="109"/>
      <c r="O14" s="77"/>
      <c r="P14" s="77"/>
      <c r="W14" s="93"/>
      <c r="X14" s="89"/>
      <c r="Y14" s="92"/>
      <c r="Z14" s="275"/>
      <c r="AA14" s="274"/>
      <c r="AC14" s="77"/>
      <c r="AD14" s="77"/>
      <c r="AF14" s="80">
        <f>試合ｽｹｼﾞｭｰﾙ!$O$33</f>
        <v>7</v>
      </c>
      <c r="AI14" s="268"/>
      <c r="AJ14" s="268"/>
    </row>
    <row r="15" spans="1:36" ht="13.5" customHeight="1" x14ac:dyDescent="0.4">
      <c r="K15" s="89"/>
      <c r="L15" s="119"/>
      <c r="M15" s="89"/>
      <c r="N15" s="92"/>
      <c r="O15" s="77"/>
      <c r="P15" s="77"/>
      <c r="W15" s="82"/>
      <c r="X15" s="77"/>
      <c r="Y15" s="81"/>
      <c r="Z15" s="77"/>
      <c r="AA15" s="77"/>
      <c r="AB15" s="77"/>
      <c r="AC15" s="77"/>
      <c r="AD15" s="77"/>
    </row>
    <row r="16" spans="1:36" ht="13.5" customHeight="1" x14ac:dyDescent="0.4">
      <c r="K16" s="89"/>
      <c r="L16" s="119"/>
      <c r="M16" s="89"/>
      <c r="N16" s="92"/>
      <c r="O16" s="77"/>
      <c r="P16" s="77"/>
      <c r="W16" s="82"/>
      <c r="X16" s="77"/>
      <c r="Y16" s="81"/>
      <c r="Z16" s="77"/>
      <c r="AA16" s="77"/>
      <c r="AB16" s="77"/>
      <c r="AC16" s="77"/>
      <c r="AD16" s="77"/>
    </row>
    <row r="17" spans="1:36" ht="13.5" customHeight="1" thickBot="1" x14ac:dyDescent="0.45">
      <c r="A17" s="267" t="str">
        <f>試合ｽｹｼﾞｭｰﾙ!$D$34</f>
        <v>火虹</v>
      </c>
      <c r="B17" s="267" t="s">
        <v>205</v>
      </c>
      <c r="C17" s="93"/>
      <c r="D17" s="77"/>
      <c r="E17" s="89"/>
      <c r="F17" s="89"/>
      <c r="G17" s="89"/>
      <c r="H17" s="77" t="str">
        <f>試合ｽｹｼﾞｭｰﾙ!$E$34</f>
        <v>9（10）</v>
      </c>
      <c r="I17" s="77"/>
      <c r="J17" s="77"/>
      <c r="K17" s="89"/>
      <c r="L17" s="119"/>
      <c r="M17" s="89"/>
      <c r="N17" s="92"/>
      <c r="O17" s="77"/>
      <c r="P17" s="77"/>
      <c r="W17" s="82"/>
      <c r="X17" s="77"/>
      <c r="Y17" s="81"/>
      <c r="Z17" s="77"/>
      <c r="AA17" s="77"/>
      <c r="AB17" s="77"/>
      <c r="AC17" s="77">
        <f>試合ｽｹｼﾞｭｰﾙ!$M$34</f>
        <v>8</v>
      </c>
      <c r="AD17" s="77"/>
      <c r="AI17" s="267" t="s">
        <v>206</v>
      </c>
      <c r="AJ17" s="267" t="str">
        <f>試合ｽｹｼﾞｭｰﾙ!$L$34</f>
        <v>ＳＧ Ｓｐｅｃｉａｌ</v>
      </c>
    </row>
    <row r="18" spans="1:36" ht="13.5" customHeight="1" thickTop="1" x14ac:dyDescent="0.4">
      <c r="A18" s="268"/>
      <c r="B18" s="268"/>
      <c r="C18" s="103"/>
      <c r="D18" s="104"/>
      <c r="E18" s="104"/>
      <c r="F18" s="104"/>
      <c r="G18" s="104"/>
      <c r="H18" s="105"/>
      <c r="I18" s="89"/>
      <c r="J18" s="77"/>
      <c r="K18" s="89"/>
      <c r="L18" s="119"/>
      <c r="M18" s="89"/>
      <c r="N18" s="92"/>
      <c r="O18" s="77"/>
      <c r="P18" s="77"/>
      <c r="S18" s="119"/>
      <c r="T18" s="98"/>
      <c r="U18" s="98"/>
      <c r="V18" s="99"/>
      <c r="W18" s="82"/>
      <c r="X18" s="77"/>
      <c r="Y18" s="81"/>
      <c r="Z18" s="77"/>
      <c r="AA18" s="77"/>
      <c r="AB18" s="77"/>
      <c r="AC18" s="108"/>
      <c r="AD18" s="104"/>
      <c r="AE18" s="104"/>
      <c r="AF18" s="104"/>
      <c r="AG18" s="104"/>
      <c r="AH18" s="109"/>
      <c r="AI18" s="268"/>
      <c r="AJ18" s="268"/>
    </row>
    <row r="19" spans="1:36" ht="13.5" customHeight="1" thickBot="1" x14ac:dyDescent="0.45">
      <c r="D19" s="77"/>
      <c r="E19" s="77"/>
      <c r="F19" s="77"/>
      <c r="G19" s="272" t="s">
        <v>207</v>
      </c>
      <c r="H19" s="272"/>
      <c r="I19" s="100"/>
      <c r="J19" s="101"/>
      <c r="K19" s="101"/>
      <c r="L19" s="119"/>
      <c r="M19" s="89"/>
      <c r="N19" s="92"/>
      <c r="S19" s="119"/>
      <c r="T19" s="98"/>
      <c r="U19" s="98"/>
      <c r="V19" s="99"/>
      <c r="W19" s="82"/>
      <c r="X19" s="77"/>
      <c r="Y19" s="81"/>
      <c r="Z19" s="106"/>
      <c r="AA19" s="101"/>
      <c r="AB19" s="107"/>
      <c r="AC19" s="272" t="s">
        <v>208</v>
      </c>
      <c r="AD19" s="274"/>
      <c r="AF19" s="77"/>
      <c r="AG19" s="77"/>
      <c r="AH19" s="77"/>
    </row>
    <row r="20" spans="1:36" ht="13.5" customHeight="1" thickTop="1" x14ac:dyDescent="0.4">
      <c r="D20" s="77"/>
      <c r="E20" s="77"/>
      <c r="F20" s="77"/>
      <c r="G20" s="274"/>
      <c r="H20" s="273"/>
      <c r="I20" s="77"/>
      <c r="J20" s="77"/>
      <c r="K20" s="80">
        <f>試合ｽｹｼﾞｭｰﾙ!$G$44</f>
        <v>8</v>
      </c>
      <c r="L20" s="77"/>
      <c r="M20" s="77"/>
      <c r="N20" s="81"/>
      <c r="O20" s="278" t="s">
        <v>209</v>
      </c>
      <c r="P20" s="274"/>
      <c r="Q20" s="80" t="str">
        <f>試合ｽｹｼﾞｭｰﾙ!$M$49</f>
        <v>8(7)</v>
      </c>
      <c r="R20" s="85"/>
      <c r="S20" s="129"/>
      <c r="T20" s="98" t="str">
        <f>試合ｽｹｼﾞｭｰﾙ!$O$49</f>
        <v>8(8)</v>
      </c>
      <c r="U20" s="279" t="s">
        <v>210</v>
      </c>
      <c r="V20" s="273"/>
      <c r="W20" s="82"/>
      <c r="X20" s="77"/>
      <c r="Y20" s="77"/>
      <c r="Z20" s="77">
        <f>試合ｽｹｼﾞｭｰﾙ!$O$44</f>
        <v>2</v>
      </c>
      <c r="AA20" s="77"/>
      <c r="AB20" s="77"/>
      <c r="AC20" s="275"/>
      <c r="AD20" s="274"/>
      <c r="AF20" s="77"/>
      <c r="AG20" s="77"/>
      <c r="AH20" s="77"/>
    </row>
    <row r="21" spans="1:36" ht="13.5" customHeight="1" x14ac:dyDescent="0.4">
      <c r="A21" s="267" t="str">
        <f>試合ｽｹｼﾞｭｰﾙ!$H$34</f>
        <v>マキサウスダイナミックス</v>
      </c>
      <c r="B21" s="267" t="s">
        <v>211</v>
      </c>
      <c r="C21" s="83"/>
      <c r="D21" s="69"/>
      <c r="E21" s="69"/>
      <c r="F21" s="69"/>
      <c r="G21" s="69"/>
      <c r="H21" s="70"/>
      <c r="I21" s="77"/>
      <c r="J21" s="77"/>
      <c r="L21" s="77"/>
      <c r="M21" s="77"/>
      <c r="N21" s="81"/>
      <c r="O21" s="278" t="s">
        <v>212</v>
      </c>
      <c r="P21" s="280"/>
      <c r="Q21" s="85">
        <f>試合ｽｹｼﾞｭｰﾙ!$M$50</f>
        <v>6</v>
      </c>
      <c r="R21" s="85"/>
      <c r="S21" s="129"/>
      <c r="T21" s="130">
        <f>試合ｽｹｼﾞｭｰﾙ!$O$50</f>
        <v>9</v>
      </c>
      <c r="U21" s="279" t="s">
        <v>212</v>
      </c>
      <c r="V21" s="281"/>
      <c r="W21" s="82"/>
      <c r="X21" s="77"/>
      <c r="Y21" s="77"/>
      <c r="Z21" s="77"/>
      <c r="AA21" s="77"/>
      <c r="AB21" s="77"/>
      <c r="AC21" s="83"/>
      <c r="AD21" s="69"/>
      <c r="AE21" s="69"/>
      <c r="AF21" s="69"/>
      <c r="AG21" s="69"/>
      <c r="AH21" s="69"/>
      <c r="AI21" s="267" t="s">
        <v>213</v>
      </c>
      <c r="AJ21" s="267" t="str">
        <f>試合ｽｹｼﾞｭｰﾙ!$P$34</f>
        <v>永盛ミュートス・キッズ</v>
      </c>
    </row>
    <row r="22" spans="1:36" ht="13.5" customHeight="1" x14ac:dyDescent="0.4">
      <c r="A22" s="268"/>
      <c r="B22" s="268"/>
      <c r="C22" s="77"/>
      <c r="D22" s="77"/>
      <c r="H22" s="80" t="str">
        <f>試合ｽｹｼﾞｭｰﾙ!$G$34</f>
        <v>9（8）</v>
      </c>
      <c r="L22" s="77"/>
      <c r="M22" s="77"/>
      <c r="N22" s="81"/>
      <c r="O22" s="278" t="s">
        <v>214</v>
      </c>
      <c r="P22" s="280"/>
      <c r="Q22" s="85" t="str">
        <f>試合ｽｹｼﾞｭｰﾙ!$M$51</f>
        <v>－</v>
      </c>
      <c r="R22" s="85"/>
      <c r="S22" s="129"/>
      <c r="T22" s="130" t="str">
        <f>試合ｽｹｼﾞｭｰﾙ!$O$51</f>
        <v>－</v>
      </c>
      <c r="U22" s="279" t="s">
        <v>215</v>
      </c>
      <c r="V22" s="281"/>
      <c r="W22" s="82"/>
      <c r="X22" s="77"/>
      <c r="Y22" s="77"/>
      <c r="Z22" s="77"/>
      <c r="AA22" s="77"/>
      <c r="AB22" s="77"/>
      <c r="AC22" s="77">
        <f>試合ｽｹｼﾞｭｰﾙ!$O$34</f>
        <v>7</v>
      </c>
      <c r="AD22" s="77"/>
      <c r="AE22" s="77"/>
      <c r="AF22" s="77"/>
      <c r="AG22" s="77"/>
      <c r="AI22" s="268"/>
      <c r="AJ22" s="268"/>
    </row>
    <row r="23" spans="1:36" ht="13.5" customHeight="1" thickBot="1" x14ac:dyDescent="0.45">
      <c r="M23" s="272" t="s">
        <v>216</v>
      </c>
      <c r="N23" s="273"/>
      <c r="O23" s="83"/>
      <c r="P23" s="69"/>
      <c r="S23" s="100"/>
      <c r="T23" s="101"/>
      <c r="U23" s="101"/>
      <c r="V23" s="102"/>
      <c r="W23" s="275" t="s">
        <v>217</v>
      </c>
      <c r="X23" s="274"/>
      <c r="Z23" s="77"/>
      <c r="AA23" s="77"/>
      <c r="AB23" s="77"/>
      <c r="AC23" s="77"/>
      <c r="AD23" s="77"/>
      <c r="AE23" s="77"/>
      <c r="AF23" s="77"/>
      <c r="AG23" s="77"/>
    </row>
    <row r="24" spans="1:36" ht="13.5" customHeight="1" thickTop="1" x14ac:dyDescent="0.4">
      <c r="M24" s="274"/>
      <c r="N24" s="272"/>
      <c r="O24" s="118"/>
      <c r="P24" s="77"/>
      <c r="Q24" s="79"/>
      <c r="R24" s="282" t="s">
        <v>218</v>
      </c>
      <c r="S24" s="272"/>
      <c r="T24" s="98"/>
      <c r="U24" s="98"/>
      <c r="V24" s="121"/>
      <c r="W24" s="272"/>
      <c r="X24" s="274"/>
      <c r="AE24" s="77"/>
      <c r="AF24" s="77"/>
      <c r="AG24" s="77"/>
    </row>
    <row r="25" spans="1:36" ht="13.5" customHeight="1" thickBot="1" x14ac:dyDescent="0.45">
      <c r="A25" s="267" t="str">
        <f>試合ｽｹｼﾞｭｰﾙ!$D$40</f>
        <v>いいのフェニックス</v>
      </c>
      <c r="B25" s="267" t="s">
        <v>219</v>
      </c>
      <c r="C25" s="93"/>
      <c r="D25" s="89"/>
      <c r="H25" s="80">
        <f>試合ｽｹｼﾞｭｰﾙ!$E$40</f>
        <v>8</v>
      </c>
      <c r="L25" s="77"/>
      <c r="M25" s="77"/>
      <c r="N25" s="121"/>
      <c r="O25" s="77"/>
      <c r="P25" s="77"/>
      <c r="R25" s="274"/>
      <c r="S25" s="274"/>
      <c r="V25" s="121"/>
      <c r="W25" s="89"/>
      <c r="X25" s="77"/>
      <c r="Y25" s="77"/>
      <c r="AC25" s="80">
        <f>試合ｽｹｼﾞｭｰﾙ!$M$40</f>
        <v>6</v>
      </c>
      <c r="AE25" s="69"/>
      <c r="AF25" s="77"/>
      <c r="AG25" s="77"/>
      <c r="AI25" s="267" t="s">
        <v>220</v>
      </c>
      <c r="AJ25" s="267" t="str">
        <f>試合ｽｹｼﾞｭｰﾙ!$L$40</f>
        <v>本宮ドッジボールスポーツ少年団</v>
      </c>
    </row>
    <row r="26" spans="1:36" ht="13.5" customHeight="1" thickTop="1" x14ac:dyDescent="0.4">
      <c r="A26" s="268"/>
      <c r="B26" s="268"/>
      <c r="C26" s="104"/>
      <c r="D26" s="104"/>
      <c r="E26" s="104"/>
      <c r="F26" s="104"/>
      <c r="G26" s="104"/>
      <c r="H26" s="105"/>
      <c r="I26" s="77"/>
      <c r="J26" s="77"/>
      <c r="L26" s="77"/>
      <c r="M26" s="77"/>
      <c r="N26" s="121"/>
      <c r="O26" s="89"/>
      <c r="V26" s="121"/>
      <c r="W26" s="89"/>
      <c r="X26" s="77"/>
      <c r="Y26" s="77"/>
      <c r="AC26" s="84"/>
      <c r="AD26" s="79"/>
      <c r="AE26" s="79"/>
      <c r="AF26" s="79"/>
      <c r="AG26" s="79"/>
      <c r="AH26" s="68"/>
      <c r="AI26" s="268"/>
      <c r="AJ26" s="268"/>
    </row>
    <row r="27" spans="1:36" ht="13.5" customHeight="1" x14ac:dyDescent="0.4">
      <c r="C27" s="89"/>
      <c r="D27" s="89"/>
      <c r="E27" s="89"/>
      <c r="F27" s="89"/>
      <c r="G27" s="89"/>
      <c r="H27" s="121"/>
      <c r="I27" s="77"/>
      <c r="J27" s="77"/>
      <c r="L27" s="77"/>
      <c r="M27" s="77"/>
      <c r="N27" s="121"/>
      <c r="O27" s="89"/>
      <c r="V27" s="121"/>
      <c r="W27" s="89"/>
      <c r="X27" s="77"/>
      <c r="Y27" s="77"/>
      <c r="AC27" s="82"/>
      <c r="AD27" s="77"/>
      <c r="AE27" s="77"/>
      <c r="AF27" s="77"/>
      <c r="AG27" s="77"/>
    </row>
    <row r="28" spans="1:36" ht="13.5" customHeight="1" thickBot="1" x14ac:dyDescent="0.45">
      <c r="G28" s="272" t="s">
        <v>221</v>
      </c>
      <c r="H28" s="272"/>
      <c r="I28" s="100"/>
      <c r="J28" s="101"/>
      <c r="K28" s="101">
        <f>試合ｽｹｼﾞｭｰﾙ!$E$43</f>
        <v>8</v>
      </c>
      <c r="L28" s="77"/>
      <c r="M28" s="77"/>
      <c r="N28" s="121"/>
      <c r="O28" s="89"/>
      <c r="V28" s="121"/>
      <c r="W28" s="89"/>
      <c r="X28" s="77"/>
      <c r="Y28" s="77"/>
      <c r="Z28" s="80">
        <f>試合ｽｹｼﾞｭｰﾙ!$M$43</f>
        <v>7</v>
      </c>
      <c r="AC28" s="275" t="s">
        <v>222</v>
      </c>
      <c r="AD28" s="274"/>
      <c r="AF28" s="77"/>
      <c r="AG28" s="77"/>
    </row>
    <row r="29" spans="1:36" ht="13.5" customHeight="1" thickTop="1" x14ac:dyDescent="0.4">
      <c r="A29" s="267" t="str">
        <f>試合ｽｹｼﾞｭｰﾙ!$D$32</f>
        <v>レアルオーディエンス</v>
      </c>
      <c r="B29" s="267" t="s">
        <v>223</v>
      </c>
      <c r="C29" s="77"/>
      <c r="D29" s="77"/>
      <c r="E29" s="80" t="str">
        <f>試合ｽｹｼﾞｭｰﾙ!$E$32</f>
        <v>7（6)</v>
      </c>
      <c r="G29" s="274"/>
      <c r="H29" s="273"/>
      <c r="I29" s="89"/>
      <c r="J29" s="89"/>
      <c r="K29" s="89"/>
      <c r="L29" s="119"/>
      <c r="M29" s="89"/>
      <c r="N29" s="121"/>
      <c r="O29" s="77"/>
      <c r="P29" s="77"/>
      <c r="V29" s="121"/>
      <c r="W29" s="89"/>
      <c r="X29" s="89"/>
      <c r="Y29" s="121"/>
      <c r="Z29" s="104"/>
      <c r="AA29" s="104"/>
      <c r="AB29" s="105"/>
      <c r="AC29" s="272"/>
      <c r="AD29" s="274"/>
      <c r="AF29" s="77">
        <f>試合ｽｹｼﾞｭｰﾙ!$M$32</f>
        <v>7</v>
      </c>
      <c r="AG29" s="77"/>
      <c r="AH29" s="70"/>
      <c r="AI29" s="267" t="s">
        <v>224</v>
      </c>
      <c r="AJ29" s="267" t="str">
        <f>試合ｽｹｼﾞｭｰﾙ!$L$32</f>
        <v>木崎ファイヤーズ</v>
      </c>
    </row>
    <row r="30" spans="1:36" ht="13.5" customHeight="1" x14ac:dyDescent="0.4">
      <c r="A30" s="268"/>
      <c r="B30" s="268"/>
      <c r="C30" s="84"/>
      <c r="D30" s="79"/>
      <c r="E30" s="68"/>
      <c r="F30" s="77"/>
      <c r="G30" s="77"/>
      <c r="H30" s="81"/>
      <c r="I30" s="77"/>
      <c r="J30" s="77"/>
      <c r="K30" s="89"/>
      <c r="L30" s="119"/>
      <c r="M30" s="89"/>
      <c r="N30" s="121"/>
      <c r="O30" s="77"/>
      <c r="P30" s="77"/>
      <c r="V30" s="121"/>
      <c r="W30" s="89"/>
      <c r="X30" s="89"/>
      <c r="Y30" s="121"/>
      <c r="Z30" s="89"/>
      <c r="AA30" s="89"/>
      <c r="AB30" s="121"/>
      <c r="AC30" s="89"/>
      <c r="AD30" s="77"/>
      <c r="AE30" s="81"/>
      <c r="AF30" s="84"/>
      <c r="AG30" s="79"/>
      <c r="AI30" s="268"/>
      <c r="AJ30" s="268"/>
    </row>
    <row r="31" spans="1:36" ht="13.5" customHeight="1" thickBot="1" x14ac:dyDescent="0.45">
      <c r="C31" s="77"/>
      <c r="D31" s="272" t="s">
        <v>225</v>
      </c>
      <c r="E31" s="273"/>
      <c r="F31" s="93"/>
      <c r="G31" s="89"/>
      <c r="H31" s="92"/>
      <c r="I31" s="77"/>
      <c r="J31" s="77"/>
      <c r="K31" s="89"/>
      <c r="L31" s="119"/>
      <c r="M31" s="89"/>
      <c r="N31" s="121"/>
      <c r="O31" s="77"/>
      <c r="P31" s="77"/>
      <c r="V31" s="121"/>
      <c r="W31" s="89"/>
      <c r="X31" s="89"/>
      <c r="Y31" s="121"/>
      <c r="Z31" s="89"/>
      <c r="AA31" s="89"/>
      <c r="AB31" s="121"/>
      <c r="AC31" s="89"/>
      <c r="AD31" s="89"/>
      <c r="AE31" s="92"/>
      <c r="AF31" s="275" t="s">
        <v>226</v>
      </c>
      <c r="AG31" s="272"/>
    </row>
    <row r="32" spans="1:36" ht="13.5" customHeight="1" thickTop="1" x14ac:dyDescent="0.4">
      <c r="C32" s="77"/>
      <c r="D32" s="274"/>
      <c r="E32" s="272"/>
      <c r="F32" s="108"/>
      <c r="G32" s="104"/>
      <c r="H32" s="104">
        <f>試合ｽｹｼﾞｭｰﾙ!$G$40</f>
        <v>6</v>
      </c>
      <c r="I32" s="77"/>
      <c r="K32" s="89"/>
      <c r="L32" s="119"/>
      <c r="M32" s="89"/>
      <c r="N32" s="121"/>
      <c r="O32" s="77"/>
      <c r="P32" s="77"/>
      <c r="V32" s="121"/>
      <c r="W32" s="89"/>
      <c r="X32" s="89"/>
      <c r="Y32" s="121"/>
      <c r="Z32" s="77"/>
      <c r="AA32" s="77"/>
      <c r="AB32" s="77"/>
      <c r="AC32" s="104">
        <f>試合ｽｹｼﾞｭｰﾙ!$O$40</f>
        <v>10</v>
      </c>
      <c r="AD32" s="104"/>
      <c r="AE32" s="105"/>
      <c r="AF32" s="272"/>
      <c r="AG32" s="272"/>
    </row>
    <row r="33" spans="1:36" ht="13.5" customHeight="1" thickBot="1" x14ac:dyDescent="0.45">
      <c r="A33" s="267" t="str">
        <f>試合ｽｹｼﾞｭｰﾙ!$H$32</f>
        <v>Ｓ．Ｎ．Ｄ．Ｃ　ＧＡＣＫＹ’Ｓ</v>
      </c>
      <c r="B33" s="267" t="s">
        <v>227</v>
      </c>
      <c r="C33" s="106"/>
      <c r="D33" s="101"/>
      <c r="E33" s="107"/>
      <c r="F33" s="77"/>
      <c r="I33" s="77"/>
      <c r="K33" s="89"/>
      <c r="L33" s="119"/>
      <c r="M33" s="89"/>
      <c r="N33" s="121"/>
      <c r="O33" s="77"/>
      <c r="P33" s="77"/>
      <c r="V33" s="121"/>
      <c r="W33" s="89"/>
      <c r="X33" s="89"/>
      <c r="Y33" s="121"/>
      <c r="Z33" s="77"/>
      <c r="AA33" s="77"/>
      <c r="AB33" s="77"/>
      <c r="AC33" s="77"/>
      <c r="AD33" s="77"/>
      <c r="AE33" s="89"/>
      <c r="AF33" s="100"/>
      <c r="AG33" s="101"/>
      <c r="AH33" s="102"/>
      <c r="AI33" s="267" t="s">
        <v>228</v>
      </c>
      <c r="AJ33" s="283" t="str">
        <f>試合ｽｹｼﾞｭｰﾙ!$P$32</f>
        <v>新鶴ファイターズ</v>
      </c>
    </row>
    <row r="34" spans="1:36" ht="13.5" customHeight="1" thickTop="1" x14ac:dyDescent="0.4">
      <c r="A34" s="268"/>
      <c r="B34" s="268"/>
      <c r="C34" s="77"/>
      <c r="D34" s="77"/>
      <c r="E34" s="80" t="str">
        <f>試合ｽｹｼﾞｭｰﾙ!$G$32</f>
        <v>7（7）</v>
      </c>
      <c r="I34" s="77"/>
      <c r="K34" s="89"/>
      <c r="L34" s="119"/>
      <c r="M34" s="89"/>
      <c r="N34" s="121"/>
      <c r="O34" s="77"/>
      <c r="P34" s="77"/>
      <c r="V34" s="121"/>
      <c r="W34" s="89"/>
      <c r="X34" s="89"/>
      <c r="Y34" s="121"/>
      <c r="Z34" s="77"/>
      <c r="AA34" s="77"/>
      <c r="AB34" s="77"/>
      <c r="AC34" s="77"/>
      <c r="AD34" s="77"/>
      <c r="AF34" s="80">
        <f>試合ｽｹｼﾞｭｰﾙ!$O$32</f>
        <v>11</v>
      </c>
      <c r="AH34" s="92"/>
      <c r="AI34" s="268"/>
      <c r="AJ34" s="284"/>
    </row>
    <row r="35" spans="1:36" ht="13.5" customHeight="1" thickBot="1" x14ac:dyDescent="0.45">
      <c r="I35" s="77"/>
      <c r="J35" s="272" t="s">
        <v>229</v>
      </c>
      <c r="K35" s="272"/>
      <c r="L35" s="100"/>
      <c r="M35" s="101"/>
      <c r="N35" s="107"/>
      <c r="O35" s="77"/>
      <c r="P35" s="77"/>
      <c r="V35" s="121"/>
      <c r="W35" s="101"/>
      <c r="X35" s="101"/>
      <c r="Y35" s="107"/>
      <c r="Z35" s="272" t="s">
        <v>230</v>
      </c>
      <c r="AA35" s="274"/>
      <c r="AC35" s="77"/>
      <c r="AD35" s="77"/>
    </row>
    <row r="36" spans="1:36" ht="13.5" customHeight="1" thickTop="1" x14ac:dyDescent="0.4">
      <c r="I36" s="77"/>
      <c r="J36" s="274"/>
      <c r="K36" s="273"/>
      <c r="N36" s="80" t="str">
        <f>試合ｽｹｼﾞｭｰﾙ!$G$47</f>
        <v>6（7）</v>
      </c>
      <c r="W36" s="80">
        <f>試合ｽｹｼﾞｭｰﾙ!$O$47</f>
        <v>7</v>
      </c>
      <c r="Z36" s="275"/>
      <c r="AA36" s="274"/>
      <c r="AC36" s="77"/>
      <c r="AD36" s="77"/>
    </row>
    <row r="37" spans="1:36" ht="13.5" customHeight="1" x14ac:dyDescent="0.4">
      <c r="A37" s="267" t="str">
        <f>試合ｽｹｼﾞｭｰﾙ!$D$31</f>
        <v>城西レッドウイングス</v>
      </c>
      <c r="B37" s="267" t="s">
        <v>231</v>
      </c>
      <c r="C37" s="77"/>
      <c r="D37" s="77"/>
      <c r="E37" s="80">
        <f>試合ｽｹｼﾞｭｰﾙ!$E$31</f>
        <v>4</v>
      </c>
      <c r="I37" s="77"/>
      <c r="K37" s="81"/>
      <c r="Z37" s="82"/>
      <c r="AA37" s="77"/>
      <c r="AB37" s="77"/>
      <c r="AC37" s="77"/>
      <c r="AD37" s="77"/>
      <c r="AF37" s="80">
        <f>試合ｽｹｼﾞｭｰﾙ!$M$31</f>
        <v>5</v>
      </c>
      <c r="AI37" s="267" t="s">
        <v>232</v>
      </c>
      <c r="AJ37" s="267" t="str">
        <f>試合ｽｹｼﾞｭｰﾙ!$L$31</f>
        <v>須賀川ゴジラキッズＤＢＣ</v>
      </c>
    </row>
    <row r="38" spans="1:36" ht="13.5" customHeight="1" x14ac:dyDescent="0.4">
      <c r="A38" s="268"/>
      <c r="B38" s="268"/>
      <c r="C38" s="84"/>
      <c r="D38" s="79"/>
      <c r="E38" s="68"/>
      <c r="F38" s="77"/>
      <c r="I38" s="77"/>
      <c r="K38" s="81"/>
      <c r="Z38" s="82"/>
      <c r="AA38" s="77"/>
      <c r="AB38" s="77"/>
      <c r="AC38" s="77"/>
      <c r="AD38" s="77"/>
      <c r="AF38" s="84"/>
      <c r="AG38" s="79"/>
      <c r="AH38" s="79"/>
      <c r="AI38" s="268"/>
      <c r="AJ38" s="268"/>
    </row>
    <row r="39" spans="1:36" ht="13.5" customHeight="1" thickBot="1" x14ac:dyDescent="0.45">
      <c r="C39" s="77"/>
      <c r="D39" s="272" t="s">
        <v>233</v>
      </c>
      <c r="E39" s="273"/>
      <c r="F39" s="77"/>
      <c r="H39" s="80">
        <f>試合ｽｹｼﾞｭｰﾙ!$E$39</f>
        <v>10</v>
      </c>
      <c r="I39" s="77"/>
      <c r="K39" s="81"/>
      <c r="Z39" s="82"/>
      <c r="AA39" s="77"/>
      <c r="AB39" s="77"/>
      <c r="AC39" s="77">
        <f>試合ｽｹｼﾞｭｰﾙ!$M$39</f>
        <v>5</v>
      </c>
      <c r="AD39" s="77"/>
      <c r="AF39" s="275" t="s">
        <v>234</v>
      </c>
      <c r="AG39" s="274"/>
    </row>
    <row r="40" spans="1:36" ht="13.5" customHeight="1" thickTop="1" x14ac:dyDescent="0.4">
      <c r="C40" s="77"/>
      <c r="D40" s="274"/>
      <c r="E40" s="272"/>
      <c r="F40" s="108"/>
      <c r="G40" s="104"/>
      <c r="H40" s="105"/>
      <c r="I40" s="77"/>
      <c r="J40" s="77"/>
      <c r="K40" s="81"/>
      <c r="Z40" s="82"/>
      <c r="AA40" s="77"/>
      <c r="AB40" s="77"/>
      <c r="AC40" s="103"/>
      <c r="AD40" s="104"/>
      <c r="AE40" s="105"/>
      <c r="AF40" s="272"/>
      <c r="AG40" s="274"/>
    </row>
    <row r="41" spans="1:36" ht="13.5" customHeight="1" thickBot="1" x14ac:dyDescent="0.45">
      <c r="A41" s="267" t="str">
        <f>試合ｽｹｼﾞｭｰﾙ!$H$31</f>
        <v>トライ∞</v>
      </c>
      <c r="B41" s="267" t="s">
        <v>235</v>
      </c>
      <c r="C41" s="106"/>
      <c r="D41" s="101"/>
      <c r="E41" s="107"/>
      <c r="F41" s="77"/>
      <c r="G41" s="77"/>
      <c r="H41" s="121"/>
      <c r="I41" s="77"/>
      <c r="J41" s="77"/>
      <c r="K41" s="81"/>
      <c r="Z41" s="82"/>
      <c r="AA41" s="77"/>
      <c r="AB41" s="77"/>
      <c r="AC41" s="82"/>
      <c r="AD41" s="77"/>
      <c r="AE41" s="77"/>
      <c r="AF41" s="100"/>
      <c r="AG41" s="101"/>
      <c r="AH41" s="102"/>
      <c r="AI41" s="267" t="s">
        <v>236</v>
      </c>
      <c r="AJ41" s="267" t="str">
        <f>試合ｽｹｼﾞｭｰﾙ!$P$31</f>
        <v>ブルースターキング</v>
      </c>
    </row>
    <row r="42" spans="1:36" ht="13.5" customHeight="1" thickTop="1" thickBot="1" x14ac:dyDescent="0.45">
      <c r="A42" s="268"/>
      <c r="B42" s="268"/>
      <c r="C42" s="77"/>
      <c r="D42" s="77"/>
      <c r="E42" s="80">
        <f>試合ｽｹｼﾞｭｰﾙ!$G$31</f>
        <v>9</v>
      </c>
      <c r="G42" s="272" t="s">
        <v>237</v>
      </c>
      <c r="H42" s="272"/>
      <c r="I42" s="100"/>
      <c r="J42" s="101"/>
      <c r="K42" s="102"/>
      <c r="Z42" s="82"/>
      <c r="AA42" s="77"/>
      <c r="AB42" s="77"/>
      <c r="AC42" s="275" t="s">
        <v>238</v>
      </c>
      <c r="AD42" s="274"/>
      <c r="AF42" s="77">
        <f>試合ｽｹｼﾞｭｰﾙ!$O$31</f>
        <v>7</v>
      </c>
      <c r="AG42" s="77"/>
      <c r="AI42" s="268"/>
      <c r="AJ42" s="268"/>
    </row>
    <row r="43" spans="1:36" ht="13.5" customHeight="1" thickTop="1" x14ac:dyDescent="0.4">
      <c r="G43" s="274"/>
      <c r="H43" s="273"/>
      <c r="I43" s="77"/>
      <c r="J43" s="77"/>
      <c r="K43" s="80">
        <f>試合ｽｹｼﾞｭｰﾙ!$G$43</f>
        <v>5</v>
      </c>
      <c r="Z43" s="104">
        <f>試合ｽｹｼﾞｭｰﾙ!$O$43</f>
        <v>5</v>
      </c>
      <c r="AA43" s="104"/>
      <c r="AB43" s="105"/>
      <c r="AC43" s="272"/>
      <c r="AD43" s="274"/>
      <c r="AF43" s="77"/>
      <c r="AG43" s="77"/>
    </row>
    <row r="44" spans="1:36" ht="13.5" customHeight="1" x14ac:dyDescent="0.4">
      <c r="G44" s="77"/>
      <c r="H44" s="81"/>
      <c r="I44" s="77"/>
      <c r="J44" s="77"/>
      <c r="AC44" s="119"/>
      <c r="AD44" s="89"/>
      <c r="AE44" s="89"/>
      <c r="AF44" s="89"/>
      <c r="AG44" s="89"/>
      <c r="AH44" s="89"/>
    </row>
    <row r="45" spans="1:36" ht="13.5" customHeight="1" thickBot="1" x14ac:dyDescent="0.45">
      <c r="A45" s="267" t="str">
        <f>試合ｽｹｼﾞｭｰﾙ!$H$39</f>
        <v>鳥川ライジングファルコン</v>
      </c>
      <c r="B45" s="267" t="s">
        <v>239</v>
      </c>
      <c r="C45" s="83"/>
      <c r="D45" s="69"/>
      <c r="G45" s="69"/>
      <c r="H45" s="70"/>
      <c r="I45" s="77"/>
      <c r="J45" s="77"/>
      <c r="AC45" s="100"/>
      <c r="AD45" s="101"/>
      <c r="AE45" s="101"/>
      <c r="AF45" s="101"/>
      <c r="AG45" s="101"/>
      <c r="AH45" s="101"/>
      <c r="AI45" s="267" t="s">
        <v>240</v>
      </c>
      <c r="AJ45" s="267" t="str">
        <f>試合ｽｹｼﾞｭｰﾙ!$P$39</f>
        <v>ＭＡＫＩ☆ＫＩＴＡ　Ｄ．Ｃ．ウイングス</v>
      </c>
    </row>
    <row r="46" spans="1:36" ht="13.5" customHeight="1" thickTop="1" x14ac:dyDescent="0.4">
      <c r="A46" s="268"/>
      <c r="B46" s="268"/>
      <c r="C46" s="77"/>
      <c r="D46" s="77"/>
      <c r="E46" s="79"/>
      <c r="F46" s="79"/>
      <c r="G46" s="79"/>
      <c r="H46" s="77">
        <f>試合ｽｹｼﾞｭｰﾙ!$G$39</f>
        <v>9</v>
      </c>
      <c r="I46" s="77"/>
      <c r="J46" s="77"/>
      <c r="K46" s="77"/>
      <c r="AC46" s="80">
        <f>試合ｽｹｼﾞｭｰﾙ!$O$39</f>
        <v>7</v>
      </c>
      <c r="AE46" s="89"/>
      <c r="AF46" s="89"/>
      <c r="AG46" s="89"/>
      <c r="AH46" s="92"/>
      <c r="AI46" s="268"/>
      <c r="AJ46" s="268"/>
    </row>
    <row r="47" spans="1:36" ht="18.75" customHeight="1" x14ac:dyDescent="0.4"/>
    <row r="48" spans="1:36" ht="18.75" customHeight="1" x14ac:dyDescent="0.4"/>
  </sheetData>
  <mergeCells count="73">
    <mergeCell ref="A45:A46"/>
    <mergeCell ref="B45:B46"/>
    <mergeCell ref="AI45:AI46"/>
    <mergeCell ref="AJ45:AJ46"/>
    <mergeCell ref="D39:E40"/>
    <mergeCell ref="AF39:AG40"/>
    <mergeCell ref="A41:A42"/>
    <mergeCell ref="B41:B42"/>
    <mergeCell ref="AI41:AI42"/>
    <mergeCell ref="AJ41:AJ42"/>
    <mergeCell ref="G42:H43"/>
    <mergeCell ref="AC42:AD43"/>
    <mergeCell ref="AJ37:AJ38"/>
    <mergeCell ref="D31:E32"/>
    <mergeCell ref="AF31:AG32"/>
    <mergeCell ref="A33:A34"/>
    <mergeCell ref="B33:B34"/>
    <mergeCell ref="AI33:AI34"/>
    <mergeCell ref="AJ33:AJ34"/>
    <mergeCell ref="J35:K36"/>
    <mergeCell ref="Z35:AA36"/>
    <mergeCell ref="A37:A38"/>
    <mergeCell ref="B37:B38"/>
    <mergeCell ref="AI37:AI38"/>
    <mergeCell ref="A25:A26"/>
    <mergeCell ref="B25:B26"/>
    <mergeCell ref="AI25:AI26"/>
    <mergeCell ref="AJ25:AJ26"/>
    <mergeCell ref="G28:H29"/>
    <mergeCell ref="AC28:AD29"/>
    <mergeCell ref="A29:A30"/>
    <mergeCell ref="B29:B30"/>
    <mergeCell ref="AI29:AI30"/>
    <mergeCell ref="AJ29:AJ30"/>
    <mergeCell ref="AI21:AI22"/>
    <mergeCell ref="AJ21:AJ22"/>
    <mergeCell ref="O22:P22"/>
    <mergeCell ref="U22:V22"/>
    <mergeCell ref="M23:N24"/>
    <mergeCell ref="W23:X24"/>
    <mergeCell ref="R24:S25"/>
    <mergeCell ref="G19:H20"/>
    <mergeCell ref="AC19:AD20"/>
    <mergeCell ref="O20:P20"/>
    <mergeCell ref="U20:V20"/>
    <mergeCell ref="A21:A22"/>
    <mergeCell ref="B21:B22"/>
    <mergeCell ref="O21:P21"/>
    <mergeCell ref="U21:V21"/>
    <mergeCell ref="AI13:AI14"/>
    <mergeCell ref="AJ13:AJ14"/>
    <mergeCell ref="A17:A18"/>
    <mergeCell ref="B17:B18"/>
    <mergeCell ref="AI17:AI18"/>
    <mergeCell ref="AJ17:AJ18"/>
    <mergeCell ref="D11:E12"/>
    <mergeCell ref="AF11:AG12"/>
    <mergeCell ref="A13:A14"/>
    <mergeCell ref="B13:B14"/>
    <mergeCell ref="J13:K14"/>
    <mergeCell ref="Z13:AA14"/>
    <mergeCell ref="AJ9:AJ10"/>
    <mergeCell ref="A1:AJ1"/>
    <mergeCell ref="A3:AJ3"/>
    <mergeCell ref="A5:A6"/>
    <mergeCell ref="B5:B6"/>
    <mergeCell ref="AI5:AI6"/>
    <mergeCell ref="AJ5:AJ6"/>
    <mergeCell ref="G8:H9"/>
    <mergeCell ref="AC8:AD9"/>
    <mergeCell ref="A9:A10"/>
    <mergeCell ref="B9:B10"/>
    <mergeCell ref="AI9:AI1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1"/>
  <sheetViews>
    <sheetView zoomScale="70" zoomScaleNormal="70" workbookViewId="0">
      <selection sqref="A1:AL1"/>
    </sheetView>
  </sheetViews>
  <sheetFormatPr defaultRowHeight="18.75" x14ac:dyDescent="0.4"/>
  <cols>
    <col min="1" max="38" width="2.375" customWidth="1"/>
  </cols>
  <sheetData>
    <row r="1" spans="1:38" ht="24" x14ac:dyDescent="0.4">
      <c r="A1" s="269" t="s">
        <v>241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</row>
    <row r="2" spans="1:38" ht="13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ht="19.5" x14ac:dyDescent="0.4">
      <c r="A3" s="286" t="s">
        <v>242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</row>
    <row r="4" spans="1:38" ht="19.5" x14ac:dyDescent="0.4">
      <c r="A4" s="286" t="s">
        <v>243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</row>
    <row r="5" spans="1:38" ht="13.5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ht="13.5" customHeight="1" x14ac:dyDescent="0.4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ht="13.5" customHeight="1" x14ac:dyDescent="0.4"/>
    <row r="8" spans="1:38" ht="13.5" customHeight="1" x14ac:dyDescent="0.4">
      <c r="R8" s="1"/>
      <c r="S8" s="1"/>
      <c r="T8" s="1"/>
      <c r="U8" s="1"/>
      <c r="V8" s="1"/>
    </row>
    <row r="9" spans="1:38" ht="13.5" customHeight="1" x14ac:dyDescent="0.4">
      <c r="Q9" s="1"/>
      <c r="R9" s="1"/>
      <c r="S9" s="1"/>
      <c r="T9" s="1"/>
      <c r="U9" s="1"/>
      <c r="V9" s="1"/>
    </row>
    <row r="10" spans="1:38" ht="13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11"/>
      <c r="U10" s="97"/>
      <c r="V10" s="97"/>
      <c r="W10" s="97"/>
      <c r="X10" s="97"/>
      <c r="Y10" s="97"/>
      <c r="Z10" s="97"/>
      <c r="AA10" s="97"/>
      <c r="AB10" s="97"/>
      <c r="AC10" s="97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 thickBo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24"/>
      <c r="U11" s="126"/>
      <c r="V11" s="126"/>
      <c r="W11" s="126"/>
      <c r="X11" s="126"/>
      <c r="Y11" s="126"/>
      <c r="Z11" s="126"/>
      <c r="AA11" s="126"/>
      <c r="AB11" s="126"/>
      <c r="AC11" s="126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78" customFormat="1" ht="13.5" customHeight="1" thickTop="1" x14ac:dyDescent="0.4">
      <c r="E12" s="95"/>
      <c r="F12" s="95"/>
      <c r="G12" s="95"/>
      <c r="H12" s="95"/>
      <c r="I12" s="113">
        <f>試合ｽｹｼﾞｭｰﾙ!$M$48</f>
        <v>1</v>
      </c>
      <c r="J12" s="96"/>
      <c r="K12" s="87"/>
      <c r="L12" s="87"/>
      <c r="M12" s="87"/>
      <c r="N12" s="87"/>
      <c r="O12" s="87"/>
      <c r="P12" s="87"/>
      <c r="Q12" s="87"/>
      <c r="R12" s="87"/>
      <c r="S12" s="282" t="s">
        <v>244</v>
      </c>
      <c r="T12" s="272"/>
      <c r="U12" s="97"/>
      <c r="V12" s="97"/>
      <c r="W12" s="97"/>
      <c r="X12" s="97"/>
      <c r="Y12" s="97"/>
      <c r="Z12" s="97"/>
      <c r="AA12" s="97"/>
      <c r="AB12" s="97"/>
      <c r="AC12" s="113"/>
      <c r="AD12" s="78">
        <f>試合ｽｹｼﾞｭｰﾙ!$O$48</f>
        <v>4</v>
      </c>
    </row>
    <row r="13" spans="1:38" s="78" customFormat="1" ht="13.5" customHeight="1" thickBot="1" x14ac:dyDescent="0.45">
      <c r="E13" s="126"/>
      <c r="F13" s="126"/>
      <c r="G13" s="126"/>
      <c r="H13" s="126"/>
      <c r="I13" s="114"/>
      <c r="J13" s="95"/>
      <c r="K13" s="86"/>
      <c r="L13" s="86"/>
      <c r="M13" s="86"/>
      <c r="N13" s="86"/>
      <c r="O13" s="86"/>
      <c r="P13" s="86"/>
      <c r="Q13" s="86"/>
      <c r="R13" s="86"/>
      <c r="S13" s="274"/>
      <c r="T13" s="274"/>
      <c r="U13" s="86"/>
      <c r="V13" s="86"/>
      <c r="W13" s="86"/>
      <c r="X13" s="126"/>
      <c r="Y13" s="126"/>
      <c r="Z13" s="126"/>
      <c r="AA13" s="126"/>
      <c r="AB13" s="126"/>
      <c r="AC13" s="114"/>
    </row>
    <row r="14" spans="1:38" s="78" customFormat="1" ht="13.5" customHeight="1" thickTop="1" x14ac:dyDescent="0.4">
      <c r="D14" s="113">
        <f>試合ｽｹｼﾞｭｰﾙ!$E$45</f>
        <v>7</v>
      </c>
      <c r="E14" s="95"/>
      <c r="F14" s="95"/>
      <c r="G14" s="95"/>
      <c r="H14" s="95"/>
      <c r="I14" s="272" t="s">
        <v>245</v>
      </c>
      <c r="J14" s="282"/>
      <c r="K14" s="87"/>
      <c r="L14" s="87"/>
      <c r="M14" s="87"/>
      <c r="N14" s="87"/>
      <c r="O14" s="96"/>
      <c r="P14" s="111">
        <f>試合ｽｹｼﾞｭｰﾙ!$G$45</f>
        <v>0</v>
      </c>
      <c r="W14" s="113">
        <f>試合ｽｹｼﾞｭｰﾙ!$M$45</f>
        <v>5</v>
      </c>
      <c r="X14" s="95"/>
      <c r="Y14" s="95"/>
      <c r="Z14" s="95"/>
      <c r="AA14" s="95"/>
      <c r="AB14" s="95"/>
      <c r="AC14" s="272" t="s">
        <v>246</v>
      </c>
      <c r="AD14" s="282"/>
      <c r="AE14" s="87"/>
      <c r="AF14" s="87"/>
      <c r="AG14" s="87"/>
      <c r="AH14" s="96"/>
      <c r="AI14" s="111">
        <f>試合ｽｹｼﾞｭｰﾙ!$O$45</f>
        <v>2</v>
      </c>
      <c r="AJ14" s="95"/>
      <c r="AK14" s="95"/>
    </row>
    <row r="15" spans="1:38" s="78" customFormat="1" ht="13.5" customHeight="1" thickBot="1" x14ac:dyDescent="0.45">
      <c r="D15" s="114"/>
      <c r="E15" s="95"/>
      <c r="F15" s="86"/>
      <c r="G15" s="86"/>
      <c r="H15" s="86"/>
      <c r="I15" s="274"/>
      <c r="J15" s="274"/>
      <c r="K15" s="86"/>
      <c r="L15" s="86"/>
      <c r="M15" s="86"/>
      <c r="N15" s="86"/>
      <c r="O15" s="95"/>
      <c r="P15" s="124"/>
      <c r="W15" s="114"/>
      <c r="X15" s="95"/>
      <c r="Y15" s="86"/>
      <c r="Z15" s="86"/>
      <c r="AA15" s="86"/>
      <c r="AB15" s="86"/>
      <c r="AC15" s="274"/>
      <c r="AD15" s="274"/>
      <c r="AE15" s="86"/>
      <c r="AF15" s="86"/>
      <c r="AG15" s="86"/>
      <c r="AH15" s="95"/>
      <c r="AI15" s="124"/>
      <c r="AJ15" s="126"/>
      <c r="AK15" s="126"/>
    </row>
    <row r="16" spans="1:38" s="78" customFormat="1" ht="13.5" customHeight="1" thickTop="1" x14ac:dyDescent="0.4">
      <c r="A16" s="78">
        <f>試合ｽｹｼﾞｭｰﾙ!$E$42</f>
        <v>7</v>
      </c>
      <c r="B16" s="110"/>
      <c r="C16" s="125"/>
      <c r="D16" s="272" t="s">
        <v>247</v>
      </c>
      <c r="E16" s="282"/>
      <c r="F16" s="87"/>
      <c r="G16" s="116"/>
      <c r="H16" s="78">
        <f>試合ｽｹｼﾞｭｰﾙ!$G$42</f>
        <v>0</v>
      </c>
      <c r="M16" s="91" t="str">
        <f>試合ｽｹｼﾞｭｰﾙ!$E$36</f>
        <v>3（2）</v>
      </c>
      <c r="N16" s="73"/>
      <c r="O16" s="282" t="s">
        <v>248</v>
      </c>
      <c r="P16" s="272"/>
      <c r="Q16" s="122"/>
      <c r="R16" s="91" t="str">
        <f>試合ｽｹｼﾞｭｰﾙ!$G$36</f>
        <v>3（3）</v>
      </c>
      <c r="U16" s="78">
        <f>試合ｽｹｼﾞｭｰﾙ!$M$36</f>
        <v>7</v>
      </c>
      <c r="V16" s="110"/>
      <c r="W16" s="272" t="s">
        <v>249</v>
      </c>
      <c r="X16" s="282"/>
      <c r="Y16" s="88"/>
      <c r="Z16" s="78">
        <f>試合ｽｹｼﾞｭｰﾙ!$O$36</f>
        <v>0</v>
      </c>
      <c r="AE16" s="113">
        <f>試合ｽｹｼﾞｭｰﾙ!$M$42</f>
        <v>1</v>
      </c>
      <c r="AF16" s="96"/>
      <c r="AG16" s="87"/>
      <c r="AH16" s="282" t="s">
        <v>250</v>
      </c>
      <c r="AI16" s="272"/>
      <c r="AJ16" s="95"/>
      <c r="AK16" s="122"/>
      <c r="AL16" s="78">
        <f>試合ｽｹｼﾞｭｰﾙ!$O$42</f>
        <v>5</v>
      </c>
    </row>
    <row r="17" spans="1:38" s="78" customFormat="1" ht="13.5" customHeight="1" thickBot="1" x14ac:dyDescent="0.45">
      <c r="B17" s="111"/>
      <c r="C17" s="95"/>
      <c r="D17" s="274"/>
      <c r="E17" s="274"/>
      <c r="F17" s="86"/>
      <c r="G17" s="114"/>
      <c r="N17" s="72"/>
      <c r="O17" s="274"/>
      <c r="P17" s="274"/>
      <c r="Q17" s="113"/>
      <c r="V17" s="111"/>
      <c r="W17" s="274"/>
      <c r="X17" s="274"/>
      <c r="Y17" s="75"/>
      <c r="AE17" s="114"/>
      <c r="AF17" s="95"/>
      <c r="AG17" s="86"/>
      <c r="AH17" s="274"/>
      <c r="AI17" s="274"/>
      <c r="AJ17" s="86"/>
      <c r="AK17" s="113"/>
      <c r="AL17" s="86"/>
    </row>
    <row r="18" spans="1:38" s="78" customFormat="1" ht="13.5" customHeight="1" thickTop="1" x14ac:dyDescent="0.4">
      <c r="B18" s="111"/>
      <c r="C18" s="95"/>
      <c r="E18" s="78">
        <f>試合ｽｹｼﾞｭｰﾙ!$E$35</f>
        <v>5</v>
      </c>
      <c r="F18" s="110"/>
      <c r="G18" s="272" t="s">
        <v>251</v>
      </c>
      <c r="H18" s="282"/>
      <c r="I18" s="88"/>
      <c r="J18" s="78">
        <f>試合ｽｹｼﾞｭｰﾙ!$G$35</f>
        <v>4</v>
      </c>
      <c r="N18" s="72"/>
      <c r="O18" s="86"/>
      <c r="P18" s="86"/>
      <c r="Q18" s="113"/>
      <c r="V18" s="111"/>
      <c r="W18" s="86"/>
      <c r="X18" s="86"/>
      <c r="Y18" s="75"/>
      <c r="AB18" s="115"/>
      <c r="AC18" s="91" t="str">
        <f>試合ｽｹｼﾞｭｰﾙ!$M$35</f>
        <v>5（5）</v>
      </c>
      <c r="AD18" s="110"/>
      <c r="AE18" s="272" t="s">
        <v>252</v>
      </c>
      <c r="AF18" s="282"/>
      <c r="AG18" s="88"/>
      <c r="AH18" s="91" t="str">
        <f>試合ｽｹｼﾞｭｰﾙ!$O$35</f>
        <v>5（4）</v>
      </c>
      <c r="AK18" s="113"/>
      <c r="AL18" s="95"/>
    </row>
    <row r="19" spans="1:38" s="78" customFormat="1" ht="13.5" customHeight="1" x14ac:dyDescent="0.4">
      <c r="B19" s="112"/>
      <c r="C19" s="95"/>
      <c r="F19" s="112"/>
      <c r="G19" s="274"/>
      <c r="H19" s="274"/>
      <c r="I19" s="75"/>
      <c r="N19" s="72"/>
      <c r="O19" s="86"/>
      <c r="P19" s="86"/>
      <c r="Q19" s="123"/>
      <c r="V19" s="112"/>
      <c r="W19" s="86"/>
      <c r="X19" s="86"/>
      <c r="Y19" s="75"/>
      <c r="AD19" s="112"/>
      <c r="AE19" s="274"/>
      <c r="AF19" s="274"/>
      <c r="AG19" s="75"/>
      <c r="AK19" s="123"/>
      <c r="AL19" s="94"/>
    </row>
    <row r="20" spans="1:38" s="78" customFormat="1" ht="18" customHeight="1" x14ac:dyDescent="0.4">
      <c r="A20" s="287" t="s">
        <v>253</v>
      </c>
      <c r="B20" s="288"/>
      <c r="E20" s="287" t="s">
        <v>254</v>
      </c>
      <c r="F20" s="288"/>
      <c r="I20" s="287" t="s">
        <v>255</v>
      </c>
      <c r="J20" s="288"/>
      <c r="M20" s="287" t="s">
        <v>256</v>
      </c>
      <c r="N20" s="288"/>
      <c r="Q20" s="287" t="s">
        <v>257</v>
      </c>
      <c r="R20" s="288"/>
      <c r="U20" s="287" t="s">
        <v>258</v>
      </c>
      <c r="V20" s="288"/>
      <c r="Y20" s="287" t="s">
        <v>259</v>
      </c>
      <c r="Z20" s="288"/>
      <c r="AC20" s="287" t="s">
        <v>260</v>
      </c>
      <c r="AD20" s="288"/>
      <c r="AG20" s="287" t="s">
        <v>261</v>
      </c>
      <c r="AH20" s="288"/>
      <c r="AK20" s="287" t="s">
        <v>262</v>
      </c>
      <c r="AL20" s="288"/>
    </row>
    <row r="21" spans="1:38" ht="103.5" customHeight="1" x14ac:dyDescent="0.4">
      <c r="A21" s="290" t="str">
        <f>試合ｽｹｼﾞｭｰﾙ!$D$42</f>
        <v>Ｓ．Ｎ．Ｄ．Ｃ　ＧＡＣＫＹ’Ｓ　Ｊｒ</v>
      </c>
      <c r="B21" s="291"/>
      <c r="C21" s="76"/>
      <c r="D21" s="76"/>
      <c r="E21" s="290" t="str">
        <f>試合ｽｹｼﾞｭｰﾙ!$D$35</f>
        <v>Ａｏｉミラクルキッズ</v>
      </c>
      <c r="F21" s="291"/>
      <c r="G21" s="76"/>
      <c r="H21" s="76"/>
      <c r="I21" s="290" t="str">
        <f>試合ｽｹｼﾞｭｰﾙ!$H$35</f>
        <v>新鶴ファイターズＪｒ</v>
      </c>
      <c r="J21" s="291"/>
      <c r="K21" s="76"/>
      <c r="L21" s="76"/>
      <c r="M21" s="290" t="str">
        <f>試合ｽｹｼﾞｭｰﾙ!$D$36</f>
        <v>須賀川ミニラキッズＡ</v>
      </c>
      <c r="N21" s="291"/>
      <c r="O21" s="76"/>
      <c r="P21" s="76"/>
      <c r="Q21" s="290" t="str">
        <f>試合ｽｹｼﾞｭｰﾙ!$H$36</f>
        <v>ブルースターキングＪｒ</v>
      </c>
      <c r="R21" s="291"/>
      <c r="S21" s="76"/>
      <c r="T21" s="76"/>
      <c r="U21" s="292" t="str">
        <f>試合ｽｹｼﾞｭｰﾙ!$L$36</f>
        <v>レアルキッズ</v>
      </c>
      <c r="V21" s="293"/>
      <c r="W21" s="76"/>
      <c r="X21" s="76"/>
      <c r="Y21" s="290" t="str">
        <f>試合ｽｹｼﾞｭｰﾙ!$P$36</f>
        <v>須賀川ミニラキッズ１</v>
      </c>
      <c r="Z21" s="291"/>
      <c r="AA21" s="76"/>
      <c r="AB21" s="76"/>
      <c r="AC21" s="290" t="str">
        <f>試合ｽｹｼﾞｭｰﾙ!$L$35</f>
        <v>白二ビクトリー・ジュニア</v>
      </c>
      <c r="AD21" s="291"/>
      <c r="AE21" s="76"/>
      <c r="AF21" s="76"/>
      <c r="AG21" s="290" t="str">
        <f>試合ｽｹｼﾞｭｰﾙ!$P$35</f>
        <v>須賀川ブルーインパルスＪｒ</v>
      </c>
      <c r="AH21" s="291"/>
      <c r="AI21" s="76"/>
      <c r="AJ21" s="76"/>
      <c r="AK21" s="290" t="str">
        <f>試合ｽｹｼﾞｭｰﾙ!$P$42</f>
        <v>木崎ファイヤーズＪｒ</v>
      </c>
      <c r="AL21" s="291"/>
    </row>
    <row r="22" spans="1:38" ht="18" customHeight="1" x14ac:dyDescent="0.4">
      <c r="A22" s="1"/>
      <c r="B22" s="1"/>
      <c r="C22" s="1"/>
      <c r="D22" s="1"/>
      <c r="E22" s="1"/>
      <c r="F22" s="1"/>
      <c r="G22" s="1"/>
      <c r="H22" s="74"/>
      <c r="I22" s="74"/>
      <c r="J22" s="74"/>
      <c r="K22" s="3"/>
      <c r="L22" s="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3"/>
      <c r="AB22" s="3"/>
      <c r="AC22" s="74"/>
      <c r="AD22" s="74"/>
      <c r="AE22" s="74"/>
      <c r="AF22" s="1"/>
      <c r="AG22" s="1"/>
      <c r="AH22" s="1"/>
      <c r="AI22" s="1"/>
      <c r="AJ22" s="1"/>
      <c r="AK22" s="1"/>
      <c r="AL22" s="1"/>
    </row>
    <row r="23" spans="1:38" ht="19.5" x14ac:dyDescent="0.4">
      <c r="A23" s="286" t="s">
        <v>263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</row>
    <row r="24" spans="1:38" ht="19.5" x14ac:dyDescent="0.4">
      <c r="A24" s="286" t="s">
        <v>264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</row>
    <row r="25" spans="1:38" ht="13.5" customHeight="1" x14ac:dyDescent="0.4"/>
    <row r="26" spans="1:38" ht="13.5" customHeight="1" x14ac:dyDescent="0.4"/>
    <row r="27" spans="1:38" ht="13.5" customHeight="1" x14ac:dyDescent="0.4"/>
    <row r="28" spans="1:38" ht="13.5" customHeight="1" x14ac:dyDescent="0.4">
      <c r="R28" s="1"/>
      <c r="S28" s="1"/>
      <c r="T28" s="1"/>
      <c r="U28" s="1"/>
      <c r="V28" s="1"/>
    </row>
    <row r="29" spans="1:38" ht="13.5" customHeight="1" x14ac:dyDescent="0.4">
      <c r="Q29" s="1"/>
      <c r="R29" s="1"/>
      <c r="S29" s="1"/>
      <c r="T29" s="1"/>
      <c r="U29" s="1"/>
      <c r="V29" s="1"/>
    </row>
    <row r="30" spans="1:38" ht="13.5" customHeight="1" x14ac:dyDescent="0.4"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119"/>
      <c r="U30" s="98"/>
      <c r="V30" s="98"/>
      <c r="W30" s="98"/>
      <c r="X30" s="98"/>
      <c r="Y30" s="98"/>
      <c r="Z30" s="98"/>
      <c r="AA30" s="98"/>
      <c r="AB30" s="67"/>
      <c r="AC30" s="67"/>
      <c r="AD30" s="67"/>
      <c r="AE30" s="67"/>
      <c r="AF30" s="67"/>
      <c r="AG30" s="67"/>
      <c r="AH30" s="67"/>
      <c r="AI30" s="67"/>
    </row>
    <row r="31" spans="1:38" ht="13.5" customHeight="1" thickBot="1" x14ac:dyDescent="0.45"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100"/>
      <c r="U31" s="101"/>
      <c r="V31" s="101"/>
      <c r="W31" s="101"/>
      <c r="X31" s="101"/>
      <c r="Y31" s="101"/>
      <c r="Z31" s="101"/>
      <c r="AA31" s="101"/>
      <c r="AB31" s="67"/>
      <c r="AC31" s="67"/>
      <c r="AD31" s="67"/>
      <c r="AE31" s="67"/>
      <c r="AF31" s="67"/>
      <c r="AG31" s="67"/>
      <c r="AH31" s="67"/>
      <c r="AI31" s="67"/>
    </row>
    <row r="32" spans="1:38" s="78" customFormat="1" ht="13.5" customHeight="1" thickTop="1" x14ac:dyDescent="0.4">
      <c r="E32" s="80"/>
      <c r="F32" s="80"/>
      <c r="G32" s="80"/>
      <c r="H32" s="80"/>
      <c r="I32" s="80"/>
      <c r="J32" s="80"/>
      <c r="K32" s="80">
        <f>試合ｽｹｼﾞｭｰﾙ!$E$48</f>
        <v>3</v>
      </c>
      <c r="L32" s="118"/>
      <c r="M32" s="90"/>
      <c r="N32" s="90"/>
      <c r="O32" s="90"/>
      <c r="P32" s="79"/>
      <c r="Q32" s="79"/>
      <c r="R32" s="79"/>
      <c r="S32" s="282" t="s">
        <v>265</v>
      </c>
      <c r="T32" s="272"/>
      <c r="U32" s="98"/>
      <c r="V32" s="98"/>
      <c r="W32" s="98"/>
      <c r="X32" s="98"/>
      <c r="Y32" s="98"/>
      <c r="Z32" s="98"/>
      <c r="AA32" s="98"/>
      <c r="AB32" s="119">
        <f>試合ｽｹｼﾞｭｰﾙ!$G$48</f>
        <v>5</v>
      </c>
      <c r="AC32" s="89"/>
      <c r="AD32" s="89"/>
      <c r="AE32" s="89"/>
      <c r="AF32" s="80"/>
      <c r="AG32" s="80"/>
      <c r="AH32" s="80"/>
      <c r="AI32" s="80"/>
    </row>
    <row r="33" spans="5:35" s="78" customFormat="1" ht="13.5" customHeight="1" thickBot="1" x14ac:dyDescent="0.45">
      <c r="E33" s="80"/>
      <c r="F33" s="80"/>
      <c r="G33" s="80"/>
      <c r="H33" s="80"/>
      <c r="I33" s="80"/>
      <c r="J33" s="80"/>
      <c r="K33" s="80"/>
      <c r="L33" s="100"/>
      <c r="M33" s="101"/>
      <c r="N33" s="101"/>
      <c r="O33" s="101"/>
      <c r="P33" s="77"/>
      <c r="Q33" s="77"/>
      <c r="R33" s="77"/>
      <c r="S33" s="274"/>
      <c r="T33" s="274"/>
      <c r="U33" s="77"/>
      <c r="V33" s="77"/>
      <c r="W33" s="77"/>
      <c r="X33" s="77"/>
      <c r="Y33" s="77"/>
      <c r="Z33" s="77"/>
      <c r="AA33" s="89"/>
      <c r="AB33" s="100"/>
      <c r="AC33" s="101"/>
      <c r="AD33" s="101"/>
      <c r="AE33" s="101"/>
      <c r="AF33" s="80"/>
      <c r="AG33" s="80"/>
      <c r="AH33" s="80"/>
      <c r="AI33" s="80"/>
    </row>
    <row r="34" spans="5:35" s="78" customFormat="1" ht="13.5" customHeight="1" thickTop="1" x14ac:dyDescent="0.4">
      <c r="E34" s="80"/>
      <c r="F34" s="80"/>
      <c r="G34" s="121">
        <f>試合ｽｹｼﾞｭｰﾙ!$E$46</f>
        <v>4</v>
      </c>
      <c r="H34" s="90"/>
      <c r="I34" s="79"/>
      <c r="J34" s="79"/>
      <c r="K34" s="282" t="s">
        <v>266</v>
      </c>
      <c r="L34" s="272"/>
      <c r="M34" s="89"/>
      <c r="N34" s="89"/>
      <c r="O34" s="89"/>
      <c r="P34" s="119">
        <f>試合ｽｹｼﾞｭｰﾙ!$G$46</f>
        <v>5</v>
      </c>
      <c r="Q34" s="80"/>
      <c r="R34" s="80"/>
      <c r="S34" s="80"/>
      <c r="T34" s="80"/>
      <c r="U34" s="80"/>
      <c r="V34" s="80"/>
      <c r="W34" s="80">
        <f>試合ｽｹｼﾞｭｰﾙ!$M$46</f>
        <v>3</v>
      </c>
      <c r="X34" s="118"/>
      <c r="Y34" s="79"/>
      <c r="Z34" s="79"/>
      <c r="AA34" s="282" t="s">
        <v>267</v>
      </c>
      <c r="AB34" s="272"/>
      <c r="AC34" s="89"/>
      <c r="AD34" s="89"/>
      <c r="AE34" s="89"/>
      <c r="AF34" s="119">
        <f>試合ｽｹｼﾞｭｰﾙ!$O$46</f>
        <v>5</v>
      </c>
      <c r="AG34" s="80"/>
      <c r="AH34" s="80"/>
      <c r="AI34" s="80"/>
    </row>
    <row r="35" spans="5:35" s="78" customFormat="1" ht="13.5" customHeight="1" thickBot="1" x14ac:dyDescent="0.45">
      <c r="E35" s="80"/>
      <c r="F35" s="80"/>
      <c r="G35" s="107"/>
      <c r="H35" s="89"/>
      <c r="I35" s="77"/>
      <c r="J35" s="77"/>
      <c r="K35" s="274"/>
      <c r="L35" s="274"/>
      <c r="M35" s="77"/>
      <c r="N35" s="77"/>
      <c r="O35" s="89"/>
      <c r="P35" s="100"/>
      <c r="Q35" s="80"/>
      <c r="R35" s="80"/>
      <c r="S35" s="80"/>
      <c r="T35" s="80"/>
      <c r="U35" s="80"/>
      <c r="V35" s="80"/>
      <c r="W35" s="80"/>
      <c r="X35" s="100"/>
      <c r="Y35" s="77"/>
      <c r="Z35" s="77"/>
      <c r="AA35" s="274"/>
      <c r="AB35" s="274"/>
      <c r="AC35" s="77"/>
      <c r="AD35" s="77"/>
      <c r="AE35" s="89"/>
      <c r="AF35" s="100"/>
      <c r="AG35" s="80"/>
      <c r="AH35" s="80"/>
      <c r="AI35" s="80"/>
    </row>
    <row r="36" spans="5:35" s="78" customFormat="1" ht="13.5" customHeight="1" thickTop="1" x14ac:dyDescent="0.4">
      <c r="E36" s="80" t="str">
        <f>試合ｽｹｼﾞｭｰﾙ!$E$37</f>
        <v>5（6）</v>
      </c>
      <c r="F36" s="108"/>
      <c r="G36" s="272" t="s">
        <v>268</v>
      </c>
      <c r="H36" s="282"/>
      <c r="I36" s="68"/>
      <c r="J36" s="80" t="str">
        <f>試合ｽｹｼﾞｭｰﾙ!$G$37</f>
        <v>5（4）</v>
      </c>
      <c r="K36" s="80"/>
      <c r="L36" s="80"/>
      <c r="M36" s="80">
        <f>試合ｽｹｼﾞｭｰﾙ!$E$38</f>
        <v>3</v>
      </c>
      <c r="N36" s="84"/>
      <c r="O36" s="282" t="s">
        <v>269</v>
      </c>
      <c r="P36" s="272"/>
      <c r="Q36" s="105"/>
      <c r="R36" s="80">
        <f>試合ｽｹｼﾞｭｰﾙ!$G$38</f>
        <v>6</v>
      </c>
      <c r="S36" s="80"/>
      <c r="T36" s="80"/>
      <c r="U36" s="80">
        <f>試合ｽｹｼﾞｭｰﾙ!$M$38</f>
        <v>3</v>
      </c>
      <c r="V36" s="84"/>
      <c r="W36" s="282" t="s">
        <v>270</v>
      </c>
      <c r="X36" s="272"/>
      <c r="Y36" s="105"/>
      <c r="Z36" s="80">
        <f>試合ｽｹｼﾞｭｰﾙ!$O$38</f>
        <v>4</v>
      </c>
      <c r="AA36" s="80"/>
      <c r="AB36" s="80"/>
      <c r="AC36" s="80">
        <f>試合ｽｹｼﾞｭｰﾙ!$M$37</f>
        <v>5</v>
      </c>
      <c r="AD36" s="84"/>
      <c r="AE36" s="282" t="s">
        <v>271</v>
      </c>
      <c r="AF36" s="272"/>
      <c r="AG36" s="105"/>
      <c r="AH36" s="80">
        <f>試合ｽｹｼﾞｭｰﾙ!$O$37</f>
        <v>6</v>
      </c>
      <c r="AI36" s="80"/>
    </row>
    <row r="37" spans="5:35" s="78" customFormat="1" ht="13.5" customHeight="1" x14ac:dyDescent="0.4">
      <c r="E37" s="80"/>
      <c r="F37" s="120"/>
      <c r="G37" s="274"/>
      <c r="H37" s="274"/>
      <c r="I37" s="81"/>
      <c r="J37" s="80"/>
      <c r="K37" s="80"/>
      <c r="L37" s="80"/>
      <c r="M37" s="80"/>
      <c r="N37" s="82"/>
      <c r="O37" s="274"/>
      <c r="P37" s="274"/>
      <c r="Q37" s="117"/>
      <c r="R37" s="80"/>
      <c r="S37" s="80"/>
      <c r="T37" s="80"/>
      <c r="U37" s="80"/>
      <c r="V37" s="82"/>
      <c r="W37" s="274"/>
      <c r="X37" s="274"/>
      <c r="Y37" s="117"/>
      <c r="Z37" s="80"/>
      <c r="AA37" s="80"/>
      <c r="AB37" s="80"/>
      <c r="AC37" s="80"/>
      <c r="AD37" s="82"/>
      <c r="AE37" s="274"/>
      <c r="AF37" s="274"/>
      <c r="AG37" s="117"/>
      <c r="AH37" s="80"/>
      <c r="AI37" s="80"/>
    </row>
    <row r="38" spans="5:35" s="78" customFormat="1" ht="13.5" customHeight="1" x14ac:dyDescent="0.4">
      <c r="E38" s="294" t="s">
        <v>272</v>
      </c>
      <c r="F38" s="295"/>
      <c r="G38" s="80"/>
      <c r="H38" s="80"/>
      <c r="I38" s="294" t="s">
        <v>273</v>
      </c>
      <c r="J38" s="295"/>
      <c r="K38" s="80"/>
      <c r="L38" s="80"/>
      <c r="M38" s="294" t="s">
        <v>274</v>
      </c>
      <c r="N38" s="295"/>
      <c r="O38" s="80"/>
      <c r="P38" s="80"/>
      <c r="Q38" s="294" t="s">
        <v>275</v>
      </c>
      <c r="R38" s="295"/>
      <c r="S38" s="80"/>
      <c r="T38" s="80"/>
      <c r="U38" s="294" t="s">
        <v>276</v>
      </c>
      <c r="V38" s="295"/>
      <c r="W38" s="80"/>
      <c r="X38" s="80"/>
      <c r="Y38" s="294" t="s">
        <v>277</v>
      </c>
      <c r="Z38" s="295"/>
      <c r="AA38" s="80"/>
      <c r="AB38" s="80"/>
      <c r="AC38" s="294" t="s">
        <v>278</v>
      </c>
      <c r="AD38" s="295"/>
      <c r="AE38" s="80"/>
      <c r="AF38" s="80"/>
      <c r="AG38" s="294" t="s">
        <v>279</v>
      </c>
      <c r="AH38" s="295"/>
      <c r="AI38" s="80"/>
    </row>
    <row r="39" spans="5:35" ht="103.5" customHeight="1" x14ac:dyDescent="0.4">
      <c r="E39" s="290" t="str">
        <f>試合ｽｹｼﾞｭｰﾙ!$D$37</f>
        <v>白二リバティー</v>
      </c>
      <c r="F39" s="291"/>
      <c r="G39" s="76"/>
      <c r="H39" s="76"/>
      <c r="I39" s="290" t="str">
        <f>試合ｽｹｼﾞｭｰﾙ!$H$37</f>
        <v>ＭＡＫＩ☆ＫＩＴＡいンジェル</v>
      </c>
      <c r="J39" s="291"/>
      <c r="K39" s="76"/>
      <c r="L39" s="76"/>
      <c r="M39" s="290" t="str">
        <f>試合ｽｹｼﾞｭｰﾙ!$D$38</f>
        <v>城西レッドデビル</v>
      </c>
      <c r="N39" s="291"/>
      <c r="O39" s="76"/>
      <c r="P39" s="76"/>
      <c r="Q39" s="290" t="str">
        <f>試合ｽｹｼﾞｭｰﾙ!$H$38</f>
        <v>ライジングまま～ズ</v>
      </c>
      <c r="R39" s="291"/>
      <c r="S39" s="76"/>
      <c r="T39" s="76"/>
      <c r="U39" s="290" t="str">
        <f>試合ｽｹｼﾞｭｰﾙ!$L$38</f>
        <v>レアルレディース</v>
      </c>
      <c r="V39" s="291"/>
      <c r="W39" s="76"/>
      <c r="X39" s="76"/>
      <c r="Y39" s="290" t="str">
        <f>試合ｽｹｼﾞｭｰﾙ!$P$38</f>
        <v>木崎ママーズ</v>
      </c>
      <c r="Z39" s="291"/>
      <c r="AA39" s="76"/>
      <c r="AB39" s="76"/>
      <c r="AC39" s="290" t="str">
        <f>試合ｽｹｼﾞｭｰﾙ!$L$37</f>
        <v>須賀川ブルーインパルスママ</v>
      </c>
      <c r="AD39" s="291"/>
      <c r="AE39" s="76"/>
      <c r="AF39" s="76"/>
      <c r="AG39" s="292" t="str">
        <f>試合ｽｹｼﾞｭｰﾙ!$P$37</f>
        <v>會津っ娘</v>
      </c>
      <c r="AH39" s="293"/>
      <c r="AI39" s="67"/>
    </row>
    <row r="40" spans="5:35" ht="18" customHeight="1" x14ac:dyDescent="0.4">
      <c r="E40" s="67"/>
      <c r="F40" s="67"/>
      <c r="G40" s="67"/>
      <c r="H40" s="3"/>
      <c r="I40" s="3"/>
      <c r="J40" s="3"/>
      <c r="K40" s="3"/>
      <c r="L40" s="3"/>
      <c r="M40" s="3"/>
      <c r="N40" s="3"/>
      <c r="O40" s="3"/>
      <c r="P40" s="67"/>
      <c r="Q40" s="67"/>
      <c r="R40" s="67"/>
      <c r="S40" s="67"/>
      <c r="T40" s="67"/>
      <c r="U40" s="67"/>
      <c r="V40" s="67"/>
      <c r="W40" s="67"/>
      <c r="X40" s="3"/>
      <c r="Y40" s="3"/>
      <c r="Z40" s="3"/>
      <c r="AA40" s="3"/>
      <c r="AB40" s="3"/>
      <c r="AC40" s="3"/>
      <c r="AD40" s="3"/>
      <c r="AE40" s="3"/>
      <c r="AF40" s="67"/>
      <c r="AG40" s="67"/>
      <c r="AH40" s="67"/>
      <c r="AI40" s="67"/>
    </row>
    <row r="41" spans="5:35" ht="18" customHeight="1" x14ac:dyDescent="0.4">
      <c r="E41" s="67"/>
      <c r="F41" s="67"/>
      <c r="G41" s="67"/>
      <c r="H41" s="3"/>
      <c r="I41" s="3"/>
      <c r="J41" s="3"/>
      <c r="K41" s="3"/>
      <c r="L41" s="3"/>
      <c r="M41" s="3"/>
      <c r="N41" s="3"/>
      <c r="O41" s="3"/>
      <c r="P41" s="67"/>
      <c r="Q41" s="67"/>
      <c r="R41" s="67"/>
      <c r="S41" s="67"/>
      <c r="T41" s="67"/>
      <c r="U41" s="67"/>
      <c r="V41" s="67"/>
      <c r="W41" s="67"/>
      <c r="X41" s="3"/>
      <c r="Y41" s="3"/>
      <c r="Z41" s="3"/>
      <c r="AA41" s="3"/>
      <c r="AB41" s="3"/>
      <c r="AC41" s="3"/>
      <c r="AD41" s="3"/>
      <c r="AE41" s="3"/>
      <c r="AF41" s="67"/>
      <c r="AG41" s="67"/>
      <c r="AH41" s="67"/>
      <c r="AI41" s="67"/>
    </row>
  </sheetData>
  <mergeCells count="57">
    <mergeCell ref="AG38:AH38"/>
    <mergeCell ref="E39:F39"/>
    <mergeCell ref="I39:J39"/>
    <mergeCell ref="M39:N39"/>
    <mergeCell ref="Q39:R39"/>
    <mergeCell ref="U39:V39"/>
    <mergeCell ref="Y39:Z39"/>
    <mergeCell ref="AC39:AD39"/>
    <mergeCell ref="AG39:AH39"/>
    <mergeCell ref="AE36:AF37"/>
    <mergeCell ref="E38:F38"/>
    <mergeCell ref="I38:J38"/>
    <mergeCell ref="M38:N38"/>
    <mergeCell ref="Q38:R38"/>
    <mergeCell ref="U38:V38"/>
    <mergeCell ref="Y38:Z38"/>
    <mergeCell ref="AC38:AD38"/>
    <mergeCell ref="S32:T33"/>
    <mergeCell ref="K34:L35"/>
    <mergeCell ref="AA34:AB35"/>
    <mergeCell ref="G36:H37"/>
    <mergeCell ref="O36:P37"/>
    <mergeCell ref="W36:X37"/>
    <mergeCell ref="Y21:Z21"/>
    <mergeCell ref="AC21:AD21"/>
    <mergeCell ref="AG21:AH21"/>
    <mergeCell ref="AK21:AL21"/>
    <mergeCell ref="A23:AL23"/>
    <mergeCell ref="A24:AL24"/>
    <mergeCell ref="Y20:Z20"/>
    <mergeCell ref="AC20:AD20"/>
    <mergeCell ref="AG20:AH20"/>
    <mergeCell ref="AK20:AL20"/>
    <mergeCell ref="A21:B21"/>
    <mergeCell ref="E21:F21"/>
    <mergeCell ref="I21:J21"/>
    <mergeCell ref="M21:N21"/>
    <mergeCell ref="Q21:R21"/>
    <mergeCell ref="U21:V21"/>
    <mergeCell ref="A20:B20"/>
    <mergeCell ref="E20:F20"/>
    <mergeCell ref="I20:J20"/>
    <mergeCell ref="M20:N20"/>
    <mergeCell ref="Q20:R20"/>
    <mergeCell ref="U20:V20"/>
    <mergeCell ref="D16:E17"/>
    <mergeCell ref="O16:P17"/>
    <mergeCell ref="W16:X17"/>
    <mergeCell ref="AH16:AI17"/>
    <mergeCell ref="G18:H19"/>
    <mergeCell ref="AE18:AF19"/>
    <mergeCell ref="A1:AL1"/>
    <mergeCell ref="A3:AL3"/>
    <mergeCell ref="A4:AL4"/>
    <mergeCell ref="S12:T13"/>
    <mergeCell ref="I14:J15"/>
    <mergeCell ref="AC14:AD1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ﾁｰﾑ名</vt:lpstr>
      <vt:lpstr>試合ｽｹｼﾞｭｰﾙ</vt:lpstr>
      <vt:lpstr>予選ﾘｰｸﾞ</vt:lpstr>
      <vt:lpstr>ﾚｷﾞｭﾗｰ・ﾄｰﾅﾒﾝﾄ結果</vt:lpstr>
      <vt:lpstr>ｼﾞｭﾆｱ・ﾏﾏ・ﾄｰﾅﾒﾝﾄ結果</vt:lpstr>
    </vt:vector>
  </TitlesOfParts>
  <Company>OLYMPUS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京太</dc:creator>
  <cp:lastModifiedBy>kyota saito</cp:lastModifiedBy>
  <cp:lastPrinted>2018-10-08T11:11:04Z</cp:lastPrinted>
  <dcterms:created xsi:type="dcterms:W3CDTF">2018-09-19T23:22:32Z</dcterms:created>
  <dcterms:modified xsi:type="dcterms:W3CDTF">2018-10-08T11:19:22Z</dcterms:modified>
</cp:coreProperties>
</file>