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各団体\会津ドッジボール協会\ﾗｲｵﾝｽﾞ\2020年度\"/>
    </mc:Choice>
  </mc:AlternateContent>
  <xr:revisionPtr revIDLastSave="0" documentId="13_ncr:1_{9083F588-8E3E-47A0-9FEC-734E3E9251F9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参加ﾁｰﾑ" sheetId="25" r:id="rId1"/>
    <sheet name="ﾀｲﾑｽｹｼﾞｭｰﾙ" sheetId="26" r:id="rId2"/>
    <sheet name="ﾘｰｸﾞ表" sheetId="27" r:id="rId3"/>
    <sheet name="ﾄｰﾅﾒﾝﾄ表" sheetId="53" r:id="rId4"/>
  </sheets>
  <definedNames>
    <definedName name="_xlnm.Print_Area" localSheetId="0">参加ﾁｰﾑ!#REF!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26" l="1"/>
  <c r="E43" i="26"/>
  <c r="I42" i="26"/>
  <c r="E42" i="26"/>
  <c r="I41" i="26"/>
  <c r="E40" i="26"/>
  <c r="E39" i="26"/>
  <c r="I38" i="26"/>
  <c r="I39" i="26"/>
  <c r="E38" i="26"/>
  <c r="E41" i="26"/>
  <c r="I40" i="26"/>
  <c r="O36" i="26"/>
  <c r="O34" i="26"/>
  <c r="I35" i="26"/>
  <c r="E34" i="26"/>
  <c r="S35" i="26"/>
  <c r="I33" i="26"/>
  <c r="O35" i="26"/>
  <c r="Q11" i="27" l="1"/>
  <c r="I15" i="27"/>
  <c r="K15" i="27"/>
  <c r="O11" i="27"/>
  <c r="E33" i="27"/>
  <c r="I29" i="27"/>
  <c r="K29" i="27"/>
  <c r="C33" i="27"/>
  <c r="H25" i="27"/>
  <c r="L21" i="27"/>
  <c r="N21" i="27"/>
  <c r="Y21" i="27" s="1"/>
  <c r="F25" i="27"/>
  <c r="E13" i="27"/>
  <c r="L7" i="27"/>
  <c r="N7" i="27"/>
  <c r="C13" i="27"/>
  <c r="H15" i="27"/>
  <c r="O9" i="27"/>
  <c r="Q9" i="27"/>
  <c r="F15" i="27"/>
  <c r="H29" i="27"/>
  <c r="C31" i="27"/>
  <c r="E31" i="27"/>
  <c r="F29" i="27"/>
  <c r="K7" i="27"/>
  <c r="C11" i="27"/>
  <c r="E11" i="27"/>
  <c r="I7" i="27"/>
  <c r="I6" i="27" s="1"/>
  <c r="K35" i="27"/>
  <c r="L33" i="27"/>
  <c r="N33" i="27"/>
  <c r="I35" i="27"/>
  <c r="K31" i="27"/>
  <c r="F33" i="27"/>
  <c r="H33" i="27"/>
  <c r="I31" i="27"/>
  <c r="N9" i="27"/>
  <c r="F13" i="27"/>
  <c r="H13" i="27"/>
  <c r="F12" i="27" s="1"/>
  <c r="L9" i="27"/>
  <c r="N19" i="27"/>
  <c r="C25" i="27"/>
  <c r="E25" i="27"/>
  <c r="L19" i="27"/>
  <c r="E9" i="27"/>
  <c r="F7" i="27"/>
  <c r="H7" i="27"/>
  <c r="C9" i="27"/>
  <c r="E23" i="27"/>
  <c r="Y23" i="27" s="1"/>
  <c r="I19" i="27"/>
  <c r="K19" i="27"/>
  <c r="C23" i="27"/>
  <c r="Y22" i="27" s="1"/>
  <c r="H11" i="27"/>
  <c r="I9" i="27"/>
  <c r="K9" i="27"/>
  <c r="I8" i="27" s="1"/>
  <c r="F11" i="27"/>
  <c r="H35" i="27"/>
  <c r="L31" i="27"/>
  <c r="N31" i="27"/>
  <c r="F35" i="27"/>
  <c r="K13" i="27"/>
  <c r="L11" i="27"/>
  <c r="N11" i="27"/>
  <c r="I13" i="27"/>
  <c r="H19" i="27"/>
  <c r="C21" i="27"/>
  <c r="Y20" i="27" s="1"/>
  <c r="E21" i="27"/>
  <c r="F19" i="27"/>
  <c r="K25" i="27"/>
  <c r="L23" i="27"/>
  <c r="N23" i="27"/>
  <c r="I25" i="27"/>
  <c r="N15" i="27"/>
  <c r="O13" i="27"/>
  <c r="Q13" i="27"/>
  <c r="L15" i="27"/>
  <c r="K21" i="27"/>
  <c r="F23" i="27"/>
  <c r="H23" i="27"/>
  <c r="I21" i="27"/>
  <c r="N29" i="27"/>
  <c r="C35" i="27"/>
  <c r="E35" i="27"/>
  <c r="L29" i="27"/>
  <c r="Q7" i="27"/>
  <c r="C15" i="27"/>
  <c r="E15" i="27"/>
  <c r="O7" i="27"/>
  <c r="H61" i="27"/>
  <c r="O55" i="27"/>
  <c r="Q55" i="27"/>
  <c r="F61" i="27"/>
  <c r="E59" i="27"/>
  <c r="L53" i="27"/>
  <c r="N53" i="27"/>
  <c r="C59" i="27"/>
  <c r="C58" i="27" s="1"/>
  <c r="Q57" i="27"/>
  <c r="I61" i="27"/>
  <c r="K61" i="27"/>
  <c r="O57" i="27"/>
  <c r="E55" i="27"/>
  <c r="F53" i="27"/>
  <c r="H53" i="27"/>
  <c r="C55" i="27"/>
  <c r="K59" i="27"/>
  <c r="L57" i="27"/>
  <c r="N57" i="27"/>
  <c r="I59" i="27"/>
  <c r="K47" i="27"/>
  <c r="L45" i="27"/>
  <c r="N45" i="27"/>
  <c r="L44" i="27" s="1"/>
  <c r="I47" i="27"/>
  <c r="H49" i="27"/>
  <c r="O43" i="27"/>
  <c r="Q43" i="27"/>
  <c r="F49" i="27"/>
  <c r="H45" i="27"/>
  <c r="I43" i="27"/>
  <c r="K43" i="27"/>
  <c r="Y43" i="27" s="1"/>
  <c r="F45" i="27"/>
  <c r="Q53" i="27"/>
  <c r="C61" i="27"/>
  <c r="E61" i="27"/>
  <c r="O53" i="27"/>
  <c r="Q41" i="27"/>
  <c r="C49" i="27"/>
  <c r="E49" i="27"/>
  <c r="O41" i="27"/>
  <c r="E47" i="27"/>
  <c r="L41" i="27"/>
  <c r="N41" i="27"/>
  <c r="C47" i="27"/>
  <c r="Q45" i="27"/>
  <c r="I49" i="27"/>
  <c r="K49" i="27"/>
  <c r="O45" i="27"/>
  <c r="Y44" i="27" s="1"/>
  <c r="N43" i="27"/>
  <c r="F47" i="27"/>
  <c r="H47" i="27"/>
  <c r="L43" i="27"/>
  <c r="K41" i="27"/>
  <c r="C45" i="27"/>
  <c r="E45" i="27"/>
  <c r="Y45" i="27" s="1"/>
  <c r="I41" i="27"/>
  <c r="E43" i="27"/>
  <c r="F41" i="27"/>
  <c r="H41" i="27"/>
  <c r="C43" i="27"/>
  <c r="K53" i="27"/>
  <c r="C57" i="27"/>
  <c r="E57" i="27"/>
  <c r="I53" i="27"/>
  <c r="Y52" i="27" s="1"/>
  <c r="N55" i="27"/>
  <c r="F59" i="27"/>
  <c r="H59" i="27"/>
  <c r="Y59" i="27" s="1"/>
  <c r="L55" i="27"/>
  <c r="L54" i="27" s="1"/>
  <c r="N61" i="27"/>
  <c r="O59" i="27"/>
  <c r="Q59" i="27"/>
  <c r="O58" i="27" s="1"/>
  <c r="L61" i="27"/>
  <c r="N49" i="27"/>
  <c r="Y49" i="27" s="1"/>
  <c r="O47" i="27"/>
  <c r="Q47" i="27"/>
  <c r="O46" i="27" s="1"/>
  <c r="L49" i="27"/>
  <c r="L48" i="27" s="1"/>
  <c r="H57" i="27"/>
  <c r="I55" i="27"/>
  <c r="K55" i="27"/>
  <c r="Y55" i="27" s="1"/>
  <c r="F57" i="27"/>
  <c r="AK20" i="53"/>
  <c r="AA20" i="53"/>
  <c r="AY20" i="53"/>
  <c r="AQ20" i="53"/>
  <c r="AU23" i="53"/>
  <c r="AO23" i="53"/>
  <c r="AM23" i="53"/>
  <c r="AG23" i="53"/>
  <c r="AE23" i="53"/>
  <c r="Y23" i="53"/>
  <c r="AO10" i="53"/>
  <c r="AO9" i="53"/>
  <c r="AO8" i="53"/>
  <c r="K10" i="53"/>
  <c r="K9" i="53"/>
  <c r="K8" i="53"/>
  <c r="AI13" i="53"/>
  <c r="P13" i="53"/>
  <c r="AV17" i="53"/>
  <c r="AE17" i="53"/>
  <c r="T17" i="53"/>
  <c r="D17" i="53"/>
  <c r="W20" i="53"/>
  <c r="O20" i="53"/>
  <c r="I20" i="53"/>
  <c r="A20" i="53"/>
  <c r="S23" i="53"/>
  <c r="M23" i="53"/>
  <c r="K23" i="53"/>
  <c r="E23" i="53"/>
  <c r="AS42" i="53"/>
  <c r="AK42" i="53"/>
  <c r="AG42" i="53"/>
  <c r="AA42" i="53"/>
  <c r="AO45" i="53"/>
  <c r="AI45" i="53"/>
  <c r="AJ36" i="53"/>
  <c r="P36" i="53"/>
  <c r="AP39" i="53"/>
  <c r="AC39" i="53"/>
  <c r="W39" i="53"/>
  <c r="J39" i="53"/>
  <c r="O42" i="53"/>
  <c r="G42" i="53"/>
  <c r="Y42" i="53"/>
  <c r="S42" i="53"/>
  <c r="Q45" i="53"/>
  <c r="K45" i="53"/>
  <c r="S32" i="26"/>
  <c r="I31" i="26"/>
  <c r="S33" i="26"/>
  <c r="I32" i="26"/>
  <c r="S36" i="26"/>
  <c r="E31" i="26"/>
  <c r="O32" i="26"/>
  <c r="E32" i="26"/>
  <c r="O33" i="26"/>
  <c r="E35" i="26"/>
  <c r="E29" i="26"/>
  <c r="S29" i="26"/>
  <c r="O31" i="26"/>
  <c r="I34" i="26"/>
  <c r="I30" i="26"/>
  <c r="I29" i="26"/>
  <c r="S30" i="26"/>
  <c r="S34" i="26"/>
  <c r="O30" i="26"/>
  <c r="S31" i="26"/>
  <c r="E30" i="26"/>
  <c r="O29" i="26"/>
  <c r="E33" i="26"/>
  <c r="AR49" i="53"/>
  <c r="AN49" i="53"/>
  <c r="AJ49" i="53"/>
  <c r="AF49" i="53"/>
  <c r="AB49" i="53"/>
  <c r="X49" i="53"/>
  <c r="T49" i="53"/>
  <c r="P49" i="53"/>
  <c r="L49" i="53"/>
  <c r="H49" i="53"/>
  <c r="AX27" i="53"/>
  <c r="AT27" i="53"/>
  <c r="AP27" i="53"/>
  <c r="AL27" i="53"/>
  <c r="AH27" i="53"/>
  <c r="AD27" i="53"/>
  <c r="Z27" i="53"/>
  <c r="V27" i="53"/>
  <c r="R27" i="53"/>
  <c r="N27" i="53"/>
  <c r="J27" i="53"/>
  <c r="F27" i="53"/>
  <c r="B27" i="53"/>
  <c r="Y61" i="27"/>
  <c r="Y48" i="27"/>
  <c r="Y47" i="27"/>
  <c r="Y40" i="27"/>
  <c r="O40" i="27"/>
  <c r="I40" i="27"/>
  <c r="I34" i="27"/>
  <c r="Y33" i="27"/>
  <c r="Y30" i="27"/>
  <c r="Y28" i="27"/>
  <c r="Y35" i="27"/>
  <c r="Y34" i="27"/>
  <c r="Y31" i="27"/>
  <c r="Y29" i="27"/>
  <c r="L22" i="27"/>
  <c r="Y14" i="27"/>
  <c r="Y12" i="27"/>
  <c r="Y11" i="27"/>
  <c r="Y8" i="27"/>
  <c r="C8" i="27"/>
  <c r="L6" i="27"/>
  <c r="L60" i="27"/>
  <c r="L52" i="27"/>
  <c r="F58" i="27"/>
  <c r="I46" i="27"/>
  <c r="C46" i="27"/>
  <c r="L14" i="27"/>
  <c r="I12" i="27"/>
  <c r="L10" i="27"/>
  <c r="C12" i="27"/>
  <c r="L40" i="27" l="1"/>
  <c r="Y46" i="27"/>
  <c r="Y60" i="27"/>
  <c r="Y53" i="27"/>
  <c r="L42" i="27"/>
  <c r="F46" i="27"/>
  <c r="Y56" i="27"/>
  <c r="L56" i="27"/>
  <c r="F6" i="27"/>
  <c r="Y10" i="27"/>
  <c r="Y15" i="27"/>
  <c r="Y18" i="27"/>
  <c r="I18" i="27"/>
  <c r="Y19" i="27"/>
  <c r="Y25" i="27"/>
  <c r="L20" i="27"/>
  <c r="Y24" i="27"/>
  <c r="L30" i="27"/>
  <c r="F40" i="27"/>
  <c r="Y41" i="27"/>
  <c r="Y57" i="27"/>
  <c r="Y42" i="27"/>
  <c r="Y58" i="27"/>
  <c r="Y54" i="27"/>
  <c r="F14" i="27"/>
  <c r="O8" i="27"/>
  <c r="Y9" i="27"/>
  <c r="F18" i="27"/>
  <c r="Y7" i="27"/>
  <c r="O12" i="27"/>
  <c r="Y13" i="27"/>
  <c r="Y32" i="27"/>
  <c r="L28" i="27"/>
  <c r="L8" i="27"/>
  <c r="L18" i="27"/>
  <c r="O6" i="27"/>
  <c r="T6" i="27" s="1"/>
  <c r="Y6" i="27"/>
  <c r="L32" i="27"/>
  <c r="V18" i="27"/>
  <c r="I58" i="27"/>
  <c r="T40" i="27"/>
  <c r="R46" i="27"/>
  <c r="V58" i="27"/>
  <c r="T58" i="27"/>
  <c r="R58" i="27"/>
  <c r="R18" i="27"/>
  <c r="R40" i="27"/>
  <c r="T46" i="27"/>
  <c r="V40" i="27"/>
  <c r="V46" i="27"/>
  <c r="T12" i="27"/>
  <c r="T18" i="27"/>
  <c r="R8" i="27"/>
  <c r="T8" i="27"/>
  <c r="V8" i="27"/>
  <c r="V12" i="27"/>
  <c r="R12" i="27"/>
  <c r="R6" i="27" l="1"/>
  <c r="W6" i="27" s="1"/>
  <c r="V6" i="27"/>
  <c r="W12" i="27"/>
  <c r="W40" i="27"/>
  <c r="W46" i="27"/>
  <c r="W58" i="27"/>
  <c r="W8" i="27"/>
  <c r="W18" i="27"/>
  <c r="F34" i="27"/>
  <c r="C34" i="27"/>
  <c r="F32" i="27"/>
  <c r="C32" i="27"/>
  <c r="I30" i="27"/>
  <c r="C30" i="27"/>
  <c r="I28" i="27"/>
  <c r="F28" i="27"/>
  <c r="I24" i="27"/>
  <c r="F24" i="27"/>
  <c r="C24" i="27"/>
  <c r="F22" i="27"/>
  <c r="C22" i="27"/>
  <c r="I20" i="27"/>
  <c r="C20" i="27"/>
  <c r="I14" i="27"/>
  <c r="C14" i="27"/>
  <c r="R14" i="27" s="1"/>
  <c r="O10" i="27"/>
  <c r="F10" i="27"/>
  <c r="C10" i="27"/>
  <c r="I60" i="27"/>
  <c r="F60" i="27"/>
  <c r="C60" i="27"/>
  <c r="O56" i="27"/>
  <c r="F56" i="27"/>
  <c r="C56" i="27"/>
  <c r="O54" i="27"/>
  <c r="I54" i="27"/>
  <c r="C54" i="27"/>
  <c r="O52" i="27"/>
  <c r="I52" i="27"/>
  <c r="F52" i="27"/>
  <c r="V22" i="27" l="1"/>
  <c r="T22" i="27"/>
  <c r="R22" i="27"/>
  <c r="R30" i="27"/>
  <c r="T30" i="27"/>
  <c r="V30" i="27"/>
  <c r="V34" i="27"/>
  <c r="T34" i="27"/>
  <c r="R34" i="27"/>
  <c r="T52" i="27"/>
  <c r="V52" i="27"/>
  <c r="R52" i="27"/>
  <c r="R28" i="27"/>
  <c r="T28" i="27"/>
  <c r="V28" i="27"/>
  <c r="T32" i="27"/>
  <c r="V32" i="27"/>
  <c r="R32" i="27"/>
  <c r="R56" i="27"/>
  <c r="T56" i="27"/>
  <c r="V56" i="27"/>
  <c r="V54" i="27"/>
  <c r="T54" i="27"/>
  <c r="R54" i="27"/>
  <c r="T60" i="27"/>
  <c r="V60" i="27"/>
  <c r="R60" i="27"/>
  <c r="T20" i="27"/>
  <c r="V20" i="27"/>
  <c r="R20" i="27"/>
  <c r="R24" i="27"/>
  <c r="V24" i="27"/>
  <c r="T24" i="27"/>
  <c r="O42" i="27"/>
  <c r="F44" i="27"/>
  <c r="O44" i="27"/>
  <c r="C48" i="27"/>
  <c r="C44" i="27"/>
  <c r="F48" i="27"/>
  <c r="I42" i="27"/>
  <c r="I48" i="27"/>
  <c r="C42" i="27"/>
  <c r="V42" i="27" l="1"/>
  <c r="R42" i="27"/>
  <c r="T42" i="27"/>
  <c r="V44" i="27"/>
  <c r="R44" i="27"/>
  <c r="T44" i="27"/>
  <c r="T48" i="27"/>
  <c r="V48" i="27"/>
  <c r="R48" i="27"/>
  <c r="W28" i="27"/>
  <c r="W52" i="27"/>
  <c r="W56" i="27"/>
  <c r="W60" i="27"/>
  <c r="T14" i="27"/>
  <c r="V14" i="27"/>
  <c r="W54" i="27"/>
  <c r="T10" i="27"/>
  <c r="R10" i="27"/>
  <c r="V10" i="27"/>
  <c r="W42" i="27" l="1"/>
  <c r="W48" i="27"/>
  <c r="W44" i="27"/>
  <c r="W32" i="27"/>
  <c r="W34" i="27"/>
  <c r="W24" i="27"/>
  <c r="W22" i="27"/>
  <c r="W30" i="27"/>
  <c r="W20" i="27"/>
  <c r="W10" i="27"/>
  <c r="W14" i="27"/>
</calcChain>
</file>

<file path=xl/sharedStrings.xml><?xml version="1.0" encoding="utf-8"?>
<sst xmlns="http://schemas.openxmlformats.org/spreadsheetml/2006/main" count="622" uniqueCount="243">
  <si>
    <t>試合</t>
    <rPh sb="0" eb="2">
      <t>シアイ</t>
    </rPh>
    <phoneticPr fontId="1"/>
  </si>
  <si>
    <t>時間</t>
    <rPh sb="0" eb="2">
      <t>ジカン</t>
    </rPh>
    <phoneticPr fontId="1"/>
  </si>
  <si>
    <t>勝－分－敗</t>
    <rPh sb="0" eb="1">
      <t>ショウ</t>
    </rPh>
    <rPh sb="2" eb="3">
      <t>ブン</t>
    </rPh>
    <rPh sb="4" eb="5">
      <t>ハイ</t>
    </rPh>
    <phoneticPr fontId="1"/>
  </si>
  <si>
    <t>勝点</t>
    <rPh sb="0" eb="1">
      <t>カ</t>
    </rPh>
    <rPh sb="1" eb="2">
      <t>テン</t>
    </rPh>
    <phoneticPr fontId="1"/>
  </si>
  <si>
    <t>人数</t>
    <rPh sb="0" eb="2">
      <t>ニンズウ</t>
    </rPh>
    <phoneticPr fontId="1"/>
  </si>
  <si>
    <t>順位</t>
    <rPh sb="0" eb="2">
      <t>ジュンイ</t>
    </rPh>
    <phoneticPr fontId="1"/>
  </si>
  <si>
    <t xml:space="preserve"> 内</t>
    <rPh sb="1" eb="2">
      <t>ナイ</t>
    </rPh>
    <phoneticPr fontId="1"/>
  </si>
  <si>
    <t xml:space="preserve"> 相</t>
    <rPh sb="1" eb="2">
      <t>ショウ</t>
    </rPh>
    <phoneticPr fontId="1"/>
  </si>
  <si>
    <t>－</t>
  </si>
  <si>
    <t>－</t>
    <phoneticPr fontId="1"/>
  </si>
  <si>
    <t>チーム名</t>
    <rPh sb="3" eb="4">
      <t>メイ</t>
    </rPh>
    <phoneticPr fontId="1"/>
  </si>
  <si>
    <t>レギュラーの部</t>
    <rPh sb="6" eb="7">
      <t>ブ</t>
    </rPh>
    <phoneticPr fontId="1"/>
  </si>
  <si>
    <t>予選　Ａリーグ</t>
    <rPh sb="0" eb="2">
      <t>ヨセン</t>
    </rPh>
    <phoneticPr fontId="1"/>
  </si>
  <si>
    <t>新鶴ファイターズ</t>
    <rPh sb="0" eb="2">
      <t>ニイツル</t>
    </rPh>
    <phoneticPr fontId="1"/>
  </si>
  <si>
    <t>リーグ</t>
    <phoneticPr fontId="1"/>
  </si>
  <si>
    <t>№</t>
    <phoneticPr fontId="1"/>
  </si>
  <si>
    <t>所在地</t>
    <rPh sb="0" eb="3">
      <t>ショザイチ</t>
    </rPh>
    <phoneticPr fontId="1"/>
  </si>
  <si>
    <t>Ａ</t>
    <phoneticPr fontId="1"/>
  </si>
  <si>
    <t>Ｂ</t>
    <phoneticPr fontId="1"/>
  </si>
  <si>
    <t>会津美里町</t>
    <rPh sb="0" eb="2">
      <t>アイヅ</t>
    </rPh>
    <rPh sb="2" eb="5">
      <t>ミサトマチ</t>
    </rPh>
    <phoneticPr fontId="1"/>
  </si>
  <si>
    <t>Ｃ</t>
    <phoneticPr fontId="1"/>
  </si>
  <si>
    <t>会津若松市</t>
    <rPh sb="0" eb="5">
      <t>アイヅワカマツシ</t>
    </rPh>
    <phoneticPr fontId="1"/>
  </si>
  <si>
    <t>選手宣誓</t>
    <rPh sb="0" eb="4">
      <t>センシュセンセイ</t>
    </rPh>
    <phoneticPr fontId="1"/>
  </si>
  <si>
    <t>Ｄ</t>
    <phoneticPr fontId="1"/>
  </si>
  <si>
    <t>Ｅ</t>
    <phoneticPr fontId="1"/>
  </si>
  <si>
    <t>城西レッドウイングス</t>
    <rPh sb="0" eb="2">
      <t>ジョウサイ</t>
    </rPh>
    <phoneticPr fontId="1"/>
  </si>
  <si>
    <t>新鶴ファイターズＪｒ</t>
    <rPh sb="0" eb="2">
      <t>ニイツル</t>
    </rPh>
    <phoneticPr fontId="1"/>
  </si>
  <si>
    <t>予　選　リ　ー　グ</t>
    <rPh sb="0" eb="1">
      <t>ヨ</t>
    </rPh>
    <rPh sb="2" eb="3">
      <t>セン</t>
    </rPh>
    <phoneticPr fontId="1"/>
  </si>
  <si>
    <t>昼休憩</t>
    <rPh sb="0" eb="3">
      <t>ヒルキュウケイ</t>
    </rPh>
    <phoneticPr fontId="1"/>
  </si>
  <si>
    <t>（左側）　　　　　　オフィシャルサイトから見て　　　　　　（右側）</t>
    <rPh sb="1" eb="2">
      <t>ヒダリ</t>
    </rPh>
    <rPh sb="2" eb="3">
      <t>ガワ</t>
    </rPh>
    <rPh sb="21" eb="22">
      <t>ミ</t>
    </rPh>
    <rPh sb="30" eb="31">
      <t>ミギ</t>
    </rPh>
    <rPh sb="31" eb="32">
      <t>ガワ</t>
    </rPh>
    <phoneticPr fontId="1"/>
  </si>
  <si>
    <t>予選　Ｃリーグ</t>
    <rPh sb="0" eb="2">
      <t>ヨセン</t>
    </rPh>
    <phoneticPr fontId="1"/>
  </si>
  <si>
    <t>予選　Ｄリーグ</t>
    <rPh sb="0" eb="2">
      <t>ヨセン</t>
    </rPh>
    <phoneticPr fontId="1"/>
  </si>
  <si>
    <t>予選　Ｅリーグ</t>
    <rPh sb="0" eb="2">
      <t>ヨセン</t>
    </rPh>
    <phoneticPr fontId="1"/>
  </si>
  <si>
    <t>vs</t>
    <phoneticPr fontId="1"/>
  </si>
  <si>
    <t>鳥川ライジングファルコン</t>
    <rPh sb="0" eb="1">
      <t>トリ</t>
    </rPh>
    <rPh sb="1" eb="2">
      <t>カワ</t>
    </rPh>
    <phoneticPr fontId="1"/>
  </si>
  <si>
    <t>福島市</t>
    <rPh sb="0" eb="3">
      <t>フクシマシ</t>
    </rPh>
    <phoneticPr fontId="1"/>
  </si>
  <si>
    <t>キングフューチャーズ</t>
    <phoneticPr fontId="1"/>
  </si>
  <si>
    <t>いいのフェニックス</t>
    <phoneticPr fontId="1"/>
  </si>
  <si>
    <t>本宮ドッジボールスポーツ少年団</t>
    <phoneticPr fontId="1"/>
  </si>
  <si>
    <t>本宮市</t>
    <rPh sb="2" eb="3">
      <t>シ</t>
    </rPh>
    <phoneticPr fontId="1"/>
  </si>
  <si>
    <t>永盛ミュートス・キッズ</t>
    <phoneticPr fontId="1"/>
  </si>
  <si>
    <t>郡山市</t>
    <rPh sb="0" eb="3">
      <t>コオリヤマシ</t>
    </rPh>
    <phoneticPr fontId="1"/>
  </si>
  <si>
    <t>ブルースターキング</t>
    <phoneticPr fontId="1"/>
  </si>
  <si>
    <t>Ｓ．Ｎ．Ｄ．Ｃ　ＧＡＣＫＹ’Ｓ</t>
    <phoneticPr fontId="1"/>
  </si>
  <si>
    <t>須賀川市</t>
    <rPh sb="0" eb="4">
      <t>スカガワシ</t>
    </rPh>
    <phoneticPr fontId="1"/>
  </si>
  <si>
    <t>須賀川ブルーインパルス</t>
    <rPh sb="0" eb="3">
      <t>スカガワ</t>
    </rPh>
    <phoneticPr fontId="1"/>
  </si>
  <si>
    <t>福島県</t>
    <rPh sb="2" eb="3">
      <t>ケン</t>
    </rPh>
    <phoneticPr fontId="1"/>
  </si>
  <si>
    <t>Ａｏｉトップガン</t>
    <phoneticPr fontId="1"/>
  </si>
  <si>
    <t>鳥川トレルンジャー</t>
    <phoneticPr fontId="1"/>
  </si>
  <si>
    <t>キングフューチャーズＪｒ</t>
    <phoneticPr fontId="1"/>
  </si>
  <si>
    <t>Ｓ．Ｎ．Ｄ．Ｃ　ＧＡＣＫＹ’Ｓ　Ｊｒ</t>
    <phoneticPr fontId="1"/>
  </si>
  <si>
    <t>城西レッドウイングスＪｒ</t>
    <phoneticPr fontId="1"/>
  </si>
  <si>
    <t>Ａｏｉミラクルキッズ</t>
    <phoneticPr fontId="1"/>
  </si>
  <si>
    <t>予選　Ｂリーグ</t>
    <rPh sb="0" eb="2">
      <t>ヨセン</t>
    </rPh>
    <phoneticPr fontId="1"/>
  </si>
  <si>
    <t>ジュニアの部</t>
    <phoneticPr fontId="1"/>
  </si>
  <si>
    <t>vs</t>
    <phoneticPr fontId="1"/>
  </si>
  <si>
    <t>レギュラーの部</t>
  </si>
  <si>
    <t>優勝</t>
    <rPh sb="0" eb="2">
      <t>ユウショウ</t>
    </rPh>
    <phoneticPr fontId="17"/>
  </si>
  <si>
    <t>ジュニアの部</t>
    <phoneticPr fontId="17"/>
  </si>
  <si>
    <t>1set</t>
    <phoneticPr fontId="17"/>
  </si>
  <si>
    <t>2set</t>
    <phoneticPr fontId="17"/>
  </si>
  <si>
    <t>3set</t>
    <phoneticPr fontId="17"/>
  </si>
  <si>
    <t>第１５回　会津若松葵ライオンズクラブ杯　ドッジボール大会</t>
    <phoneticPr fontId="1"/>
  </si>
  <si>
    <t>第１５回　会津若松葵ライオンズクラブ杯　ドッジボール大会</t>
    <phoneticPr fontId="17"/>
  </si>
  <si>
    <t>ＦＵＫＵＳＨＩＭＡ　Ｂｅ　Ｆｌｙ</t>
    <phoneticPr fontId="1"/>
  </si>
  <si>
    <t>南相フェニックス</t>
    <rPh sb="0" eb="1">
      <t>ミナミ</t>
    </rPh>
    <rPh sb="1" eb="2">
      <t>ショウ</t>
    </rPh>
    <phoneticPr fontId="1"/>
  </si>
  <si>
    <t>南相馬市</t>
    <rPh sb="0" eb="4">
      <t>ミナミソウマシ</t>
    </rPh>
    <phoneticPr fontId="1"/>
  </si>
  <si>
    <t>南相シーガルズ</t>
    <phoneticPr fontId="1"/>
  </si>
  <si>
    <t>須賀川ゴジラキッズＤＢＣ</t>
    <rPh sb="0" eb="3">
      <t>スカガワ</t>
    </rPh>
    <phoneticPr fontId="1"/>
  </si>
  <si>
    <t>須賀川ミニラキッズ</t>
    <phoneticPr fontId="1"/>
  </si>
  <si>
    <t>第１５回　会津若松葵ライオンズクラブ杯　ドッジボール大会　タイムスケジュール</t>
    <phoneticPr fontId="17"/>
  </si>
  <si>
    <t>西コート</t>
    <phoneticPr fontId="1"/>
  </si>
  <si>
    <t>Ａｏｉトップガン</t>
    <phoneticPr fontId="20"/>
  </si>
  <si>
    <t>いいのフェニックス</t>
    <phoneticPr fontId="20"/>
  </si>
  <si>
    <t>本宮ドッジボールスポーツ少年団</t>
    <phoneticPr fontId="20"/>
  </si>
  <si>
    <t>須賀川ブルーインパルス</t>
    <phoneticPr fontId="20"/>
  </si>
  <si>
    <t>南相フェニックス</t>
    <phoneticPr fontId="20"/>
  </si>
  <si>
    <t>新鶴ファイターズ</t>
    <phoneticPr fontId="20"/>
  </si>
  <si>
    <t>鳥川ライジングファルコン</t>
    <phoneticPr fontId="20"/>
  </si>
  <si>
    <t>ＦＵＫＵＳＨＩＭＡ　Ｂｅ　Ｆｌｙ</t>
    <phoneticPr fontId="20"/>
  </si>
  <si>
    <t>城西レッドウイングス</t>
    <phoneticPr fontId="20"/>
  </si>
  <si>
    <t>キングフューチャーズ</t>
    <phoneticPr fontId="20"/>
  </si>
  <si>
    <t>永盛ミュートス・キッズ</t>
    <phoneticPr fontId="20"/>
  </si>
  <si>
    <t>ブルースターキング</t>
    <phoneticPr fontId="20"/>
  </si>
  <si>
    <t>南相シーガルズ</t>
    <phoneticPr fontId="20"/>
  </si>
  <si>
    <t>Ａｏｉミラクルキッズ</t>
    <phoneticPr fontId="20"/>
  </si>
  <si>
    <t>キングフューチャーズJr</t>
    <phoneticPr fontId="20"/>
  </si>
  <si>
    <t>新鶴ファイターズＪｒ</t>
    <phoneticPr fontId="20"/>
  </si>
  <si>
    <t>Ｓ．Ｎ．Ｄ．Ｃ　ＧＡＣＫＹ’Ｓ　Ｊｒ</t>
    <phoneticPr fontId="20"/>
  </si>
  <si>
    <t>須賀川ミニラキッズ</t>
    <phoneticPr fontId="20"/>
  </si>
  <si>
    <t>鳥川トレルンジャー</t>
    <phoneticPr fontId="20"/>
  </si>
  <si>
    <t>須賀川ブルーインパルス・ジュニア</t>
    <phoneticPr fontId="20"/>
  </si>
  <si>
    <t>須賀川ゴジラキッズＤＢＣ</t>
    <phoneticPr fontId="20"/>
  </si>
  <si>
    <t>城西レッドウイングスＪｒ</t>
    <phoneticPr fontId="20"/>
  </si>
  <si>
    <t>Ｓ．Ｎ．Ｄ．Ｃ　ＧＡＣＫＹ’Ｓ</t>
    <phoneticPr fontId="20"/>
  </si>
  <si>
    <t>換気休憩</t>
    <rPh sb="0" eb="2">
      <t>カンキ</t>
    </rPh>
    <rPh sb="2" eb="4">
      <t>キュウケイ</t>
    </rPh>
    <phoneticPr fontId="17"/>
  </si>
  <si>
    <t>決勝トーナメント</t>
    <phoneticPr fontId="1"/>
  </si>
  <si>
    <t>C４位</t>
    <phoneticPr fontId="17"/>
  </si>
  <si>
    <t>B3位</t>
    <phoneticPr fontId="17"/>
  </si>
  <si>
    <t>A2位</t>
    <phoneticPr fontId="17"/>
  </si>
  <si>
    <t>C3位</t>
    <phoneticPr fontId="17"/>
  </si>
  <si>
    <t>A3位</t>
    <phoneticPr fontId="17"/>
  </si>
  <si>
    <t>B4位</t>
    <phoneticPr fontId="17"/>
  </si>
  <si>
    <t>A5位</t>
    <phoneticPr fontId="17"/>
  </si>
  <si>
    <t>B2位</t>
    <phoneticPr fontId="17"/>
  </si>
  <si>
    <t>D5位</t>
    <phoneticPr fontId="17"/>
  </si>
  <si>
    <t>E4位</t>
    <phoneticPr fontId="17"/>
  </si>
  <si>
    <t>C2位</t>
    <phoneticPr fontId="17"/>
  </si>
  <si>
    <t>A4位</t>
    <phoneticPr fontId="17"/>
  </si>
  <si>
    <t>D3位</t>
    <phoneticPr fontId="17"/>
  </si>
  <si>
    <t>E2位</t>
    <phoneticPr fontId="17"/>
  </si>
  <si>
    <t>D4位</t>
    <phoneticPr fontId="17"/>
  </si>
  <si>
    <t>E5位</t>
    <phoneticPr fontId="17"/>
  </si>
  <si>
    <t>A1位</t>
    <phoneticPr fontId="17"/>
  </si>
  <si>
    <t>東22勝者</t>
    <phoneticPr fontId="17"/>
  </si>
  <si>
    <t>D2位</t>
    <phoneticPr fontId="17"/>
  </si>
  <si>
    <t>E3位</t>
    <phoneticPr fontId="17"/>
  </si>
  <si>
    <t>東23勝者</t>
    <phoneticPr fontId="17"/>
  </si>
  <si>
    <t>C1位</t>
    <phoneticPr fontId="17"/>
  </si>
  <si>
    <t>西24勝者</t>
    <phoneticPr fontId="17"/>
  </si>
  <si>
    <t>B1位</t>
    <phoneticPr fontId="17"/>
  </si>
  <si>
    <t>D1位</t>
    <phoneticPr fontId="17"/>
  </si>
  <si>
    <t>東24勝者</t>
    <phoneticPr fontId="17"/>
  </si>
  <si>
    <t>西22勝者</t>
    <phoneticPr fontId="17"/>
  </si>
  <si>
    <t>西23勝者</t>
    <phoneticPr fontId="17"/>
  </si>
  <si>
    <t>西25勝者</t>
    <phoneticPr fontId="17"/>
  </si>
  <si>
    <t>E1位</t>
    <phoneticPr fontId="17"/>
  </si>
  <si>
    <t>R準決勝</t>
    <phoneticPr fontId="17"/>
  </si>
  <si>
    <t>東26勝者</t>
    <phoneticPr fontId="17"/>
  </si>
  <si>
    <t>東27勝者</t>
    <phoneticPr fontId="17"/>
  </si>
  <si>
    <t>西28勝者</t>
    <phoneticPr fontId="17"/>
  </si>
  <si>
    <t>西27勝者</t>
    <phoneticPr fontId="17"/>
  </si>
  <si>
    <t>Jr準決勝</t>
    <phoneticPr fontId="17"/>
  </si>
  <si>
    <t>東28勝者</t>
    <phoneticPr fontId="17"/>
  </si>
  <si>
    <t>東25勝者</t>
    <phoneticPr fontId="17"/>
  </si>
  <si>
    <t>西26勝者</t>
    <phoneticPr fontId="17"/>
  </si>
  <si>
    <t>西29勝者</t>
    <phoneticPr fontId="17"/>
  </si>
  <si>
    <t>R３位決</t>
  </si>
  <si>
    <t>東29敗者</t>
    <phoneticPr fontId="17"/>
  </si>
  <si>
    <t>東30敗者</t>
    <rPh sb="3" eb="5">
      <t>ハイシャ</t>
    </rPh>
    <phoneticPr fontId="17"/>
  </si>
  <si>
    <t>Jr決勝</t>
    <phoneticPr fontId="17"/>
  </si>
  <si>
    <t>東31勝者</t>
    <phoneticPr fontId="17"/>
  </si>
  <si>
    <t>東32勝者</t>
    <phoneticPr fontId="17"/>
  </si>
  <si>
    <t>R決勝</t>
    <phoneticPr fontId="17"/>
  </si>
  <si>
    <t>東29勝者</t>
    <phoneticPr fontId="17"/>
  </si>
  <si>
    <t>東30勝者</t>
    <phoneticPr fontId="17"/>
  </si>
  <si>
    <t>東35</t>
    <phoneticPr fontId="17"/>
  </si>
  <si>
    <t>東33</t>
    <phoneticPr fontId="17"/>
  </si>
  <si>
    <t>東29</t>
    <phoneticPr fontId="17"/>
  </si>
  <si>
    <t>東30</t>
    <phoneticPr fontId="17"/>
  </si>
  <si>
    <t>東26</t>
    <phoneticPr fontId="17"/>
  </si>
  <si>
    <t>東27</t>
    <phoneticPr fontId="17"/>
  </si>
  <si>
    <t>西28</t>
    <phoneticPr fontId="17"/>
  </si>
  <si>
    <t>西27</t>
    <phoneticPr fontId="17"/>
  </si>
  <si>
    <t>東22</t>
    <phoneticPr fontId="17"/>
  </si>
  <si>
    <t>東23</t>
    <phoneticPr fontId="17"/>
  </si>
  <si>
    <t>西22</t>
    <phoneticPr fontId="17"/>
  </si>
  <si>
    <t>西23</t>
    <phoneticPr fontId="17"/>
  </si>
  <si>
    <t>西24</t>
    <phoneticPr fontId="17"/>
  </si>
  <si>
    <t>A1位</t>
    <rPh sb="2" eb="3">
      <t>イ</t>
    </rPh>
    <phoneticPr fontId="17"/>
  </si>
  <si>
    <t>C４位</t>
    <rPh sb="2" eb="3">
      <t>イ</t>
    </rPh>
    <phoneticPr fontId="17"/>
  </si>
  <si>
    <t>B3位</t>
    <rPh sb="2" eb="3">
      <t>イ</t>
    </rPh>
    <phoneticPr fontId="17"/>
  </si>
  <si>
    <t>A3位</t>
    <rPh sb="2" eb="3">
      <t>イ</t>
    </rPh>
    <phoneticPr fontId="17"/>
  </si>
  <si>
    <t>B4位</t>
    <rPh sb="2" eb="3">
      <t>イ</t>
    </rPh>
    <phoneticPr fontId="17"/>
  </si>
  <si>
    <t>C1位</t>
    <rPh sb="2" eb="3">
      <t>イ</t>
    </rPh>
    <phoneticPr fontId="17"/>
  </si>
  <si>
    <t>A2位</t>
    <rPh sb="2" eb="3">
      <t>イ</t>
    </rPh>
    <phoneticPr fontId="17"/>
  </si>
  <si>
    <t>A5位</t>
    <rPh sb="2" eb="3">
      <t>イ</t>
    </rPh>
    <phoneticPr fontId="17"/>
  </si>
  <si>
    <t>B2位</t>
    <rPh sb="2" eb="3">
      <t>イ</t>
    </rPh>
    <phoneticPr fontId="17"/>
  </si>
  <si>
    <t>C2位</t>
    <rPh sb="2" eb="3">
      <t>イ</t>
    </rPh>
    <phoneticPr fontId="17"/>
  </si>
  <si>
    <t>A4位</t>
    <rPh sb="2" eb="3">
      <t>イ</t>
    </rPh>
    <phoneticPr fontId="17"/>
  </si>
  <si>
    <t>B1位</t>
    <rPh sb="2" eb="3">
      <t>イ</t>
    </rPh>
    <phoneticPr fontId="17"/>
  </si>
  <si>
    <t>東34</t>
    <phoneticPr fontId="17"/>
  </si>
  <si>
    <t>東31</t>
    <phoneticPr fontId="17"/>
  </si>
  <si>
    <t>東32</t>
    <phoneticPr fontId="17"/>
  </si>
  <si>
    <t>東28</t>
    <phoneticPr fontId="17"/>
  </si>
  <si>
    <t>東25</t>
    <phoneticPr fontId="17"/>
  </si>
  <si>
    <t>西26</t>
    <phoneticPr fontId="17"/>
  </si>
  <si>
    <t>西29</t>
    <phoneticPr fontId="17"/>
  </si>
  <si>
    <t>東24</t>
    <phoneticPr fontId="17"/>
  </si>
  <si>
    <t>西25</t>
    <phoneticPr fontId="17"/>
  </si>
  <si>
    <t>D1位</t>
    <rPh sb="2" eb="3">
      <t>イ</t>
    </rPh>
    <phoneticPr fontId="17"/>
  </si>
  <si>
    <t>D5位</t>
    <rPh sb="2" eb="3">
      <t>イ</t>
    </rPh>
    <phoneticPr fontId="17"/>
  </si>
  <si>
    <t>E4位</t>
    <rPh sb="2" eb="3">
      <t>イ</t>
    </rPh>
    <phoneticPr fontId="17"/>
  </si>
  <si>
    <t>D3位</t>
    <rPh sb="2" eb="3">
      <t>イ</t>
    </rPh>
    <phoneticPr fontId="17"/>
  </si>
  <si>
    <t>E2位</t>
    <rPh sb="2" eb="3">
      <t>イ</t>
    </rPh>
    <phoneticPr fontId="17"/>
  </si>
  <si>
    <t>D2位</t>
    <rPh sb="2" eb="3">
      <t>イ</t>
    </rPh>
    <phoneticPr fontId="17"/>
  </si>
  <si>
    <t>E3位</t>
    <rPh sb="2" eb="3">
      <t>イ</t>
    </rPh>
    <phoneticPr fontId="17"/>
  </si>
  <si>
    <t>D4位</t>
    <rPh sb="2" eb="3">
      <t>イ</t>
    </rPh>
    <phoneticPr fontId="17"/>
  </si>
  <si>
    <t>E5位</t>
    <rPh sb="2" eb="3">
      <t>イ</t>
    </rPh>
    <phoneticPr fontId="17"/>
  </si>
  <si>
    <t>E1位</t>
    <rPh sb="2" eb="3">
      <t>イ</t>
    </rPh>
    <phoneticPr fontId="17"/>
  </si>
  <si>
    <t>Ａｏｉトップガン</t>
    <phoneticPr fontId="2"/>
  </si>
  <si>
    <t>鳥川ライジングファルコン</t>
    <phoneticPr fontId="2"/>
  </si>
  <si>
    <t>Ｓ．Ｎ．Ｄ．Ｃ　ＧＡＣＫＹ’Ｓ</t>
    <phoneticPr fontId="2"/>
  </si>
  <si>
    <t>ＦＵＫＵＳＨＩＭＡ　Ｂｅ　Ｆｌｙ</t>
    <phoneticPr fontId="2"/>
  </si>
  <si>
    <t>いいのフェニックス</t>
    <phoneticPr fontId="2"/>
  </si>
  <si>
    <t>本宮ドッジボールスポーツ少年団</t>
    <phoneticPr fontId="2"/>
  </si>
  <si>
    <t>城西レッドウイングス</t>
    <phoneticPr fontId="2"/>
  </si>
  <si>
    <t>キングフューチャーズ</t>
    <phoneticPr fontId="2"/>
  </si>
  <si>
    <t>須賀川ブルーインパルス</t>
    <phoneticPr fontId="2"/>
  </si>
  <si>
    <t>南相フェニックス</t>
    <phoneticPr fontId="2"/>
  </si>
  <si>
    <t>永盛ミュートス・キッズ</t>
    <phoneticPr fontId="2"/>
  </si>
  <si>
    <t>ブルースターキング</t>
    <phoneticPr fontId="2"/>
  </si>
  <si>
    <t>新鶴ファイターズ</t>
    <phoneticPr fontId="2"/>
  </si>
  <si>
    <t>南相シーガルズ</t>
    <phoneticPr fontId="2"/>
  </si>
  <si>
    <t>須賀川ゴジラキッズＤＢＣ</t>
    <phoneticPr fontId="2"/>
  </si>
  <si>
    <t>鳥川トレルンジャー</t>
    <phoneticPr fontId="2"/>
  </si>
  <si>
    <t>Ａｏｉミラクルキッズ</t>
    <phoneticPr fontId="2"/>
  </si>
  <si>
    <t>Ｓ．Ｎ．Ｄ．Ｃ　ＧＡＣＫＹ’Ｓ　Ｊｒ</t>
    <phoneticPr fontId="2"/>
  </si>
  <si>
    <t>新鶴ファイターズＪｒ</t>
    <phoneticPr fontId="2"/>
  </si>
  <si>
    <t>キングフューチャーズＪｒ</t>
    <phoneticPr fontId="2"/>
  </si>
  <si>
    <t>城西レッドウイングスＪｒ</t>
    <phoneticPr fontId="2"/>
  </si>
  <si>
    <t>須賀川ミニラキッズ</t>
    <phoneticPr fontId="2"/>
  </si>
  <si>
    <t>須賀川ブルーインパルス・ジュニア</t>
    <phoneticPr fontId="2"/>
  </si>
  <si>
    <t>須賀川ブルーインパルス・ジュニア</t>
    <rPh sb="0" eb="3">
      <t>スカガワ</t>
    </rPh>
    <phoneticPr fontId="1"/>
  </si>
  <si>
    <t>Ａ２位</t>
    <rPh sb="2" eb="3">
      <t>イ</t>
    </rPh>
    <phoneticPr fontId="2"/>
  </si>
  <si>
    <t>Ａ３位</t>
    <rPh sb="2" eb="3">
      <t>イ</t>
    </rPh>
    <phoneticPr fontId="2"/>
  </si>
  <si>
    <t>Ａ１位</t>
    <rPh sb="2" eb="3">
      <t>イ</t>
    </rPh>
    <phoneticPr fontId="2"/>
  </si>
  <si>
    <t>Ａ４位</t>
    <rPh sb="2" eb="3">
      <t>イ</t>
    </rPh>
    <phoneticPr fontId="2"/>
  </si>
  <si>
    <t>Ａ５位</t>
    <rPh sb="2" eb="3">
      <t>イ</t>
    </rPh>
    <phoneticPr fontId="2"/>
  </si>
  <si>
    <t>Ｂ１位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</si>
  <si>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</si>
  <si>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</si>
  <si>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Ｃ１位</t>
    <rPh sb="2" eb="3">
      <t>イ</t>
    </rPh>
    <phoneticPr fontId="2"/>
  </si>
  <si>
    <t>Ｃ２位</t>
    <rPh sb="2" eb="3">
      <t>イ</t>
    </rPh>
    <phoneticPr fontId="2"/>
  </si>
  <si>
    <t>Ｃ３位</t>
    <rPh sb="2" eb="3">
      <t>イ</t>
    </rPh>
    <phoneticPr fontId="2"/>
  </si>
  <si>
    <t>Ｃ４位</t>
    <rPh sb="2" eb="3">
      <t>イ</t>
    </rPh>
    <phoneticPr fontId="2"/>
  </si>
  <si>
    <t>Ｄ１位</t>
    <rPh sb="2" eb="3">
      <t>イ</t>
    </rPh>
    <phoneticPr fontId="2"/>
  </si>
  <si>
    <t>Ｄ２位</t>
    <rPh sb="2" eb="3">
      <t>イ</t>
    </rPh>
    <phoneticPr fontId="2"/>
  </si>
  <si>
    <t>Ｄ３位</t>
    <rPh sb="2" eb="3">
      <t>イ</t>
    </rPh>
    <phoneticPr fontId="2"/>
  </si>
  <si>
    <t>Ｄ４位</t>
    <rPh sb="2" eb="3">
      <t>イ</t>
    </rPh>
    <phoneticPr fontId="2"/>
  </si>
  <si>
    <t>Ｅ１位</t>
    <rPh sb="2" eb="3">
      <t>イ</t>
    </rPh>
    <phoneticPr fontId="2"/>
  </si>
  <si>
    <t>Ｅ２位</t>
    <rPh sb="2" eb="3">
      <t>イ</t>
    </rPh>
    <phoneticPr fontId="2"/>
  </si>
  <si>
    <t>Ｅ３位</t>
    <rPh sb="2" eb="3">
      <t>イ</t>
    </rPh>
    <phoneticPr fontId="2"/>
  </si>
  <si>
    <t>Ｅ４位</t>
    <rPh sb="2" eb="3">
      <t>イ</t>
    </rPh>
    <phoneticPr fontId="2"/>
  </si>
  <si>
    <t>Ｅ５位</t>
    <rPh sb="2" eb="3">
      <t>イ</t>
    </rPh>
    <phoneticPr fontId="2"/>
  </si>
  <si>
    <t>チーム名</t>
    <rPh sb="3" eb="4">
      <t>メイ</t>
    </rPh>
    <phoneticPr fontId="2"/>
  </si>
  <si>
    <t>順位</t>
    <rPh sb="0" eb="2">
      <t>ジュンイ</t>
    </rPh>
    <phoneticPr fontId="2"/>
  </si>
  <si>
    <t>Ｂ３位</t>
    <rPh sb="2" eb="3">
      <t>イ</t>
    </rPh>
    <phoneticPr fontId="2"/>
  </si>
  <si>
    <t>Ｄ５位</t>
    <phoneticPr fontId="2"/>
  </si>
  <si>
    <t>東コート</t>
    <phoneticPr fontId="1"/>
  </si>
  <si>
    <t>本宮ドッジボールスポーツ少年団</t>
  </si>
  <si>
    <t>城西レッドウイングス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</si>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</sst>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2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40" fontId="12" fillId="0" borderId="0" applyFont="0" applyFill="0" applyBorder="0" applyAlignment="0" applyProtection="0">
      <alignment vertical="center"/>
    </xf>
    <xf numFmtId="0" fontId="3" fillId="0" borderId="0"/>
    <xf numFmtId="0" fontId="12" fillId="0" borderId="0">
      <alignment vertical="center"/>
    </xf>
  </cellStyleXfs>
  <cellXfs count="279">
    <xf numFmtId="0" fontId="0" fillId="0" borderId="0" xfId="0">
      <alignment vertical="center"/>
    </xf>
    <xf numFmtId="0" fontId="4" fillId="0" borderId="0" xfId="2" applyFont="1"/>
    <xf numFmtId="0" fontId="4" fillId="0" borderId="3" xfId="2" applyFont="1" applyBorder="1"/>
    <xf numFmtId="0" fontId="13" fillId="0" borderId="0" xfId="3" applyFont="1" applyAlignment="1">
      <alignment vertical="center" shrinkToFit="1"/>
    </xf>
    <xf numFmtId="0" fontId="4" fillId="0" borderId="3" xfId="2" applyFont="1" applyBorder="1" applyAlignment="1">
      <alignment horizontal="left" vertical="center"/>
    </xf>
    <xf numFmtId="0" fontId="0" fillId="0" borderId="0" xfId="0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21" fillId="0" borderId="3" xfId="2" applyFont="1" applyBorder="1" applyAlignment="1">
      <alignment horizontal="left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4" fillId="0" borderId="6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20" fontId="6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shrinkToFit="1"/>
    </xf>
    <xf numFmtId="20" fontId="22" fillId="0" borderId="3" xfId="2" applyNumberFormat="1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/>
    </xf>
    <xf numFmtId="20" fontId="6" fillId="0" borderId="11" xfId="2" applyNumberFormat="1" applyFont="1" applyBorder="1" applyAlignment="1">
      <alignment horizontal="center" vertical="center"/>
    </xf>
    <xf numFmtId="20" fontId="22" fillId="0" borderId="11" xfId="2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2" applyFont="1" applyAlignment="1">
      <alignment horizontal="center" vertical="center"/>
    </xf>
    <xf numFmtId="20" fontId="6" fillId="0" borderId="0" xfId="2" applyNumberFormat="1" applyFont="1" applyAlignment="1">
      <alignment horizontal="center" vertical="center"/>
    </xf>
    <xf numFmtId="20" fontId="22" fillId="0" borderId="0" xfId="2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1" fillId="0" borderId="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6" fillId="0" borderId="6" xfId="2" applyFont="1" applyBorder="1" applyAlignment="1">
      <alignment horizontal="center" vertical="center"/>
    </xf>
    <xf numFmtId="20" fontId="6" fillId="0" borderId="6" xfId="2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2" fillId="0" borderId="0" xfId="2" applyFont="1" applyAlignment="1">
      <alignment horizontal="center" vertical="center" shrinkToFit="1"/>
    </xf>
    <xf numFmtId="20" fontId="22" fillId="0" borderId="0" xfId="2" applyNumberFormat="1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34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2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 applyAlignment="1">
      <alignment horizontal="center" vertical="center"/>
    </xf>
    <xf numFmtId="0" fontId="27" fillId="0" borderId="8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7" fillId="0" borderId="0" xfId="0" applyFont="1" applyAlignment="1">
      <alignment horizontal="center" vertical="center" textRotation="255" shrinkToFit="1"/>
    </xf>
    <xf numFmtId="0" fontId="6" fillId="2" borderId="3" xfId="2" applyFont="1" applyFill="1" applyBorder="1" applyAlignment="1">
      <alignment horizontal="center" vertical="center"/>
    </xf>
    <xf numFmtId="20" fontId="6" fillId="2" borderId="3" xfId="2" applyNumberFormat="1" applyFont="1" applyFill="1" applyBorder="1" applyAlignment="1">
      <alignment horizontal="center" vertical="center"/>
    </xf>
    <xf numFmtId="20" fontId="22" fillId="2" borderId="3" xfId="2" applyNumberFormat="1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13" fillId="0" borderId="16" xfId="3" applyFont="1" applyBorder="1" applyAlignment="1">
      <alignment horizontal="center" vertical="center" shrinkToFit="1"/>
    </xf>
    <xf numFmtId="0" fontId="10" fillId="0" borderId="13" xfId="3" applyFont="1" applyBorder="1" applyAlignment="1">
      <alignment horizontal="center" vertical="center" shrinkToFit="1"/>
    </xf>
    <xf numFmtId="0" fontId="13" fillId="0" borderId="14" xfId="3" applyFont="1" applyBorder="1" applyAlignment="1">
      <alignment vertical="center" shrinkToFit="1"/>
    </xf>
    <xf numFmtId="0" fontId="13" fillId="0" borderId="15" xfId="3" applyFont="1" applyBorder="1" applyAlignment="1">
      <alignment horizontal="center" vertical="center" shrinkToFit="1"/>
    </xf>
    <xf numFmtId="0" fontId="4" fillId="0" borderId="0" xfId="2" applyFont="1" applyBorder="1" applyAlignment="1">
      <alignment horizontal="left" vertical="center" shrinkToFit="1"/>
    </xf>
    <xf numFmtId="0" fontId="13" fillId="0" borderId="1" xfId="3" quotePrefix="1" applyFont="1" applyBorder="1" applyAlignment="1">
      <alignment horizontal="center" vertical="top" shrinkToFit="1"/>
    </xf>
    <xf numFmtId="0" fontId="13" fillId="0" borderId="12" xfId="3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center" vertical="center" shrinkToFit="1"/>
    </xf>
    <xf numFmtId="0" fontId="10" fillId="0" borderId="21" xfId="3" quotePrefix="1" applyFont="1" applyBorder="1" applyAlignment="1">
      <alignment horizontal="center" vertical="center" shrinkToFit="1"/>
    </xf>
    <xf numFmtId="0" fontId="10" fillId="0" borderId="0" xfId="3" quotePrefix="1" applyFont="1" applyBorder="1" applyAlignment="1">
      <alignment horizontal="center" vertical="center" shrinkToFit="1"/>
    </xf>
    <xf numFmtId="0" fontId="10" fillId="0" borderId="22" xfId="3" quotePrefix="1" applyFont="1" applyBorder="1" applyAlignment="1">
      <alignment horizontal="center" vertical="center" shrinkToFit="1"/>
    </xf>
    <xf numFmtId="0" fontId="13" fillId="0" borderId="21" xfId="3" applyFont="1" applyBorder="1" applyAlignment="1">
      <alignment horizontal="center" vertical="center" shrinkToFit="1"/>
    </xf>
    <xf numFmtId="0" fontId="13" fillId="0" borderId="0" xfId="3" applyFont="1" applyBorder="1" applyAlignment="1">
      <alignment horizontal="center" vertical="center" shrinkToFit="1"/>
    </xf>
    <xf numFmtId="0" fontId="13" fillId="0" borderId="22" xfId="3" applyFont="1" applyBorder="1" applyAlignment="1">
      <alignment horizontal="center" vertical="center" shrinkToFit="1"/>
    </xf>
    <xf numFmtId="0" fontId="13" fillId="0" borderId="0" xfId="3" quotePrefix="1" applyFont="1" applyBorder="1" applyAlignment="1">
      <alignment horizontal="center" vertical="top" shrinkToFit="1"/>
    </xf>
    <xf numFmtId="0" fontId="8" fillId="0" borderId="21" xfId="3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0" fontId="8" fillId="0" borderId="22" xfId="3" applyFont="1" applyBorder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31" fillId="0" borderId="3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8" xfId="0" applyBorder="1">
      <alignment vertical="center"/>
    </xf>
    <xf numFmtId="0" fontId="27" fillId="0" borderId="38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10" xfId="2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8" fillId="0" borderId="1" xfId="2" applyFont="1" applyBorder="1" applyAlignment="1">
      <alignment horizontal="left" indent="1"/>
    </xf>
    <xf numFmtId="0" fontId="15" fillId="0" borderId="1" xfId="0" applyFont="1" applyBorder="1" applyAlignment="1">
      <alignment horizontal="left" vertical="center" indent="1"/>
    </xf>
    <xf numFmtId="0" fontId="4" fillId="0" borderId="8" xfId="2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58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1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left" vertical="center" indent="1"/>
    </xf>
    <xf numFmtId="0" fontId="6" fillId="0" borderId="2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8" fillId="0" borderId="1" xfId="2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9" fillId="0" borderId="2" xfId="2" applyFont="1" applyBorder="1" applyAlignment="1">
      <alignment horizontal="center" vertical="center"/>
    </xf>
    <xf numFmtId="0" fontId="19" fillId="0" borderId="5" xfId="0" applyFont="1" applyBorder="1">
      <alignment vertical="center"/>
    </xf>
    <xf numFmtId="0" fontId="19" fillId="0" borderId="9" xfId="0" applyFont="1" applyBorder="1">
      <alignment vertical="center"/>
    </xf>
    <xf numFmtId="0" fontId="5" fillId="0" borderId="0" xfId="2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6" fillId="0" borderId="3" xfId="2" applyNumberFormat="1" applyFont="1" applyBorder="1" applyAlignment="1">
      <alignment horizontal="center" vertical="center"/>
    </xf>
    <xf numFmtId="20" fontId="22" fillId="0" borderId="3" xfId="2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29" fillId="0" borderId="7" xfId="2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textRotation="255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 shrinkToFit="1"/>
    </xf>
    <xf numFmtId="0" fontId="7" fillId="0" borderId="13" xfId="3" applyFont="1" applyBorder="1" applyAlignment="1">
      <alignment horizontal="center" vertical="center" shrinkToFit="1"/>
    </xf>
    <xf numFmtId="0" fontId="10" fillId="0" borderId="2" xfId="3" quotePrefix="1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 shrinkToFit="1"/>
    </xf>
    <xf numFmtId="0" fontId="13" fillId="0" borderId="7" xfId="3" applyFont="1" applyBorder="1" applyAlignment="1">
      <alignment horizontal="center" vertical="center" shrinkToFit="1"/>
    </xf>
    <xf numFmtId="0" fontId="13" fillId="0" borderId="6" xfId="3" applyFont="1" applyBorder="1" applyAlignment="1">
      <alignment horizontal="center" vertical="center" shrinkToFit="1"/>
    </xf>
    <xf numFmtId="0" fontId="11" fillId="0" borderId="5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center" vertical="center" shrinkToFit="1"/>
    </xf>
    <xf numFmtId="0" fontId="13" fillId="0" borderId="8" xfId="3" applyFont="1" applyBorder="1" applyAlignment="1">
      <alignment horizontal="center" vertical="center" shrinkToFit="1"/>
    </xf>
    <xf numFmtId="0" fontId="7" fillId="0" borderId="0" xfId="3" applyFont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3" xfId="3" quotePrefix="1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shrinkToFit="1"/>
    </xf>
    <xf numFmtId="0" fontId="25" fillId="0" borderId="10" xfId="3" applyFont="1" applyBorder="1" applyAlignment="1">
      <alignment horizontal="left" vertical="center" shrinkToFit="1"/>
    </xf>
    <xf numFmtId="0" fontId="25" fillId="0" borderId="11" xfId="3" applyFont="1" applyBorder="1" applyAlignment="1">
      <alignment horizontal="left" vertical="center" shrinkToFit="1"/>
    </xf>
    <xf numFmtId="0" fontId="11" fillId="0" borderId="23" xfId="3" applyFont="1" applyBorder="1" applyAlignment="1">
      <alignment horizontal="center" vertical="center" shrinkToFit="1"/>
    </xf>
    <xf numFmtId="58" fontId="13" fillId="0" borderId="0" xfId="3" applyNumberFormat="1" applyFont="1" applyAlignment="1">
      <alignment vertical="center" shrinkToFit="1"/>
    </xf>
    <xf numFmtId="0" fontId="13" fillId="0" borderId="0" xfId="3" applyFont="1" applyAlignment="1">
      <alignment vertical="center" shrinkToFit="1"/>
    </xf>
    <xf numFmtId="0" fontId="11" fillId="0" borderId="20" xfId="3" applyFont="1" applyBorder="1" applyAlignment="1">
      <alignment horizontal="center" vertical="center" shrinkToFit="1"/>
    </xf>
    <xf numFmtId="0" fontId="11" fillId="0" borderId="26" xfId="3" applyFont="1" applyBorder="1" applyAlignment="1">
      <alignment horizontal="center" vertical="center" shrinkToFit="1"/>
    </xf>
    <xf numFmtId="0" fontId="7" fillId="0" borderId="33" xfId="3" applyFont="1" applyBorder="1" applyAlignment="1">
      <alignment horizontal="center" vertical="center" shrinkToFit="1"/>
    </xf>
    <xf numFmtId="0" fontId="7" fillId="0" borderId="34" xfId="3" applyFont="1" applyBorder="1" applyAlignment="1">
      <alignment horizontal="center" vertical="center" shrinkToFit="1"/>
    </xf>
    <xf numFmtId="0" fontId="24" fillId="0" borderId="33" xfId="3" applyFont="1" applyBorder="1" applyAlignment="1">
      <alignment horizontal="center" vertical="center" shrinkToFit="1"/>
    </xf>
    <xf numFmtId="0" fontId="24" fillId="0" borderId="34" xfId="3" applyFont="1" applyBorder="1" applyAlignment="1">
      <alignment horizontal="center" vertical="center" shrinkToFit="1"/>
    </xf>
    <xf numFmtId="0" fontId="10" fillId="0" borderId="10" xfId="3" quotePrefix="1" applyFont="1" applyBorder="1" applyAlignment="1">
      <alignment horizontal="center" vertical="center" shrinkToFit="1"/>
    </xf>
    <xf numFmtId="0" fontId="10" fillId="0" borderId="11" xfId="3" quotePrefix="1" applyFont="1" applyBorder="1" applyAlignment="1">
      <alignment horizontal="center" vertical="center" shrinkToFit="1"/>
    </xf>
    <xf numFmtId="0" fontId="25" fillId="0" borderId="2" xfId="3" applyFont="1" applyBorder="1" applyAlignment="1">
      <alignment horizontal="left" vertical="center" shrinkToFit="1"/>
    </xf>
    <xf numFmtId="0" fontId="25" fillId="0" borderId="3" xfId="3" applyFont="1" applyBorder="1" applyAlignment="1">
      <alignment horizontal="left" vertical="center" shrinkToFit="1"/>
    </xf>
    <xf numFmtId="0" fontId="9" fillId="0" borderId="3" xfId="3" applyFont="1" applyBorder="1" applyAlignment="1">
      <alignment horizontal="center" vertical="center" shrinkToFit="1"/>
    </xf>
    <xf numFmtId="0" fontId="8" fillId="0" borderId="27" xfId="3" applyFont="1" applyBorder="1" applyAlignment="1">
      <alignment horizontal="center" vertical="center" shrinkToFit="1"/>
    </xf>
    <xf numFmtId="0" fontId="8" fillId="0" borderId="28" xfId="3" applyFont="1" applyBorder="1" applyAlignment="1">
      <alignment horizontal="center" vertical="center" shrinkToFit="1"/>
    </xf>
    <xf numFmtId="0" fontId="8" fillId="0" borderId="29" xfId="3" applyFont="1" applyBorder="1" applyAlignment="1">
      <alignment horizontal="center" vertical="center" shrinkToFit="1"/>
    </xf>
    <xf numFmtId="0" fontId="8" fillId="0" borderId="30" xfId="3" applyFont="1" applyBorder="1" applyAlignment="1">
      <alignment horizontal="center" vertical="center" shrinkToFit="1"/>
    </xf>
    <xf numFmtId="0" fontId="8" fillId="0" borderId="31" xfId="3" applyFont="1" applyBorder="1" applyAlignment="1">
      <alignment horizontal="center" vertical="center" shrinkToFit="1"/>
    </xf>
    <xf numFmtId="0" fontId="8" fillId="0" borderId="32" xfId="3" applyFont="1" applyBorder="1" applyAlignment="1">
      <alignment horizontal="center" vertical="center" shrinkToFit="1"/>
    </xf>
    <xf numFmtId="0" fontId="13" fillId="0" borderId="27" xfId="3" applyFont="1" applyBorder="1" applyAlignment="1">
      <alignment horizontal="center" vertical="center" shrinkToFit="1"/>
    </xf>
    <xf numFmtId="0" fontId="13" fillId="0" borderId="28" xfId="3" applyFont="1" applyBorder="1" applyAlignment="1">
      <alignment horizontal="center" vertical="center" shrinkToFit="1"/>
    </xf>
    <xf numFmtId="0" fontId="13" fillId="0" borderId="29" xfId="3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5" fillId="0" borderId="3" xfId="3" applyFont="1" applyBorder="1" applyAlignment="1">
      <alignment vertical="center" shrinkToFit="1"/>
    </xf>
    <xf numFmtId="0" fontId="13" fillId="0" borderId="9" xfId="3" applyFont="1" applyBorder="1" applyAlignment="1">
      <alignment horizontal="center" vertical="center" shrinkToFit="1"/>
    </xf>
    <xf numFmtId="0" fontId="25" fillId="0" borderId="2" xfId="3" applyFont="1" applyBorder="1" applyAlignment="1">
      <alignment vertical="center" shrinkToFit="1"/>
    </xf>
    <xf numFmtId="0" fontId="10" fillId="0" borderId="23" xfId="3" applyFont="1" applyBorder="1" applyAlignment="1">
      <alignment horizontal="center" vertical="center" shrinkToFit="1"/>
    </xf>
    <xf numFmtId="0" fontId="10" fillId="0" borderId="5" xfId="3" applyFont="1" applyBorder="1" applyAlignment="1">
      <alignment horizontal="center" vertical="center" shrinkToFit="1"/>
    </xf>
    <xf numFmtId="0" fontId="10" fillId="0" borderId="15" xfId="3" applyFont="1" applyBorder="1" applyAlignment="1">
      <alignment horizontal="center" vertical="center" shrinkToFit="1"/>
    </xf>
    <xf numFmtId="0" fontId="10" fillId="0" borderId="19" xfId="3" applyFont="1" applyBorder="1" applyAlignment="1">
      <alignment horizontal="center" vertical="center" shrinkToFit="1"/>
    </xf>
    <xf numFmtId="0" fontId="13" fillId="0" borderId="20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9" xfId="3" applyFont="1" applyBorder="1" applyAlignment="1">
      <alignment horizontal="center" vertical="center" shrinkToFit="1"/>
    </xf>
    <xf numFmtId="0" fontId="10" fillId="0" borderId="5" xfId="3" quotePrefix="1" applyFont="1" applyBorder="1" applyAlignment="1">
      <alignment horizontal="center" vertical="center" shrinkToFit="1"/>
    </xf>
    <xf numFmtId="0" fontId="10" fillId="0" borderId="9" xfId="3" quotePrefix="1" applyFont="1" applyBorder="1" applyAlignment="1">
      <alignment horizontal="center" vertical="center" shrinkToFit="1"/>
    </xf>
    <xf numFmtId="0" fontId="10" fillId="0" borderId="14" xfId="3" applyFont="1" applyBorder="1" applyAlignment="1">
      <alignment horizontal="center" vertical="center" shrinkToFit="1"/>
    </xf>
    <xf numFmtId="0" fontId="11" fillId="0" borderId="24" xfId="3" applyFont="1" applyBorder="1" applyAlignment="1">
      <alignment horizontal="center" vertical="center" shrinkToFit="1"/>
    </xf>
    <xf numFmtId="0" fontId="11" fillId="0" borderId="25" xfId="3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center" vertical="center" shrinkToFit="1"/>
    </xf>
    <xf numFmtId="0" fontId="11" fillId="0" borderId="6" xfId="3" applyFont="1" applyBorder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4" fillId="0" borderId="0" xfId="3" applyFont="1" applyAlignment="1">
      <alignment horizontal="left" vertical="center" shrinkToFit="1"/>
    </xf>
    <xf numFmtId="0" fontId="27" fillId="0" borderId="2" xfId="0" applyFont="1" applyBorder="1" applyAlignment="1">
      <alignment horizontal="center" vertical="center" textRotation="255" shrinkToFit="1"/>
    </xf>
    <xf numFmtId="0" fontId="27" fillId="0" borderId="9" xfId="0" applyFont="1" applyBorder="1" applyAlignment="1">
      <alignment horizontal="center" vertical="center" textRotation="255" shrinkToFit="1"/>
    </xf>
    <xf numFmtId="0" fontId="36" fillId="0" borderId="4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35" fillId="0" borderId="3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</cellXfs>
  <cellStyles count="4">
    <cellStyle name="桁区切り [0.00]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E31"/>
  <sheetViews>
    <sheetView tabSelected="1" topLeftCell="A7" zoomScale="115" zoomScaleNormal="115" zoomScaleSheetLayoutView="110" workbookViewId="0">
      <selection activeCell="A2" sqref="A2:E2"/>
    </sheetView>
  </sheetViews>
  <sheetFormatPr defaultColWidth="9" defaultRowHeight="13.5" x14ac:dyDescent="0.15"/>
  <cols>
    <col min="1" max="1" width="9" style="1"/>
    <col min="2" max="2" width="3.75" style="1" customWidth="1"/>
    <col min="3" max="3" width="33.625" style="1" customWidth="1"/>
    <col min="4" max="4" width="17" style="1" customWidth="1"/>
    <col min="5" max="5" width="13.375" style="1" customWidth="1"/>
    <col min="6" max="7" width="9" style="1"/>
    <col min="8" max="8" width="26.25" style="1" customWidth="1"/>
    <col min="9" max="16384" width="9" style="1"/>
  </cols>
  <sheetData>
    <row r="1" spans="1:5" x14ac:dyDescent="0.15">
      <c r="D1" s="145"/>
      <c r="E1" s="146"/>
    </row>
    <row r="2" spans="1:5" ht="17.25" customHeight="1" x14ac:dyDescent="0.15">
      <c r="A2" s="147" t="s">
        <v>62</v>
      </c>
      <c r="B2" s="148"/>
      <c r="C2" s="148"/>
      <c r="D2" s="148"/>
      <c r="E2" s="148"/>
    </row>
    <row r="3" spans="1:5" ht="17.25" customHeight="1" x14ac:dyDescent="0.15">
      <c r="A3" s="15"/>
      <c r="B3" s="16"/>
      <c r="C3" s="16"/>
      <c r="D3" s="16"/>
      <c r="E3" s="16"/>
    </row>
    <row r="4" spans="1:5" ht="17.25" customHeight="1" x14ac:dyDescent="0.15">
      <c r="A4" s="150" t="s">
        <v>11</v>
      </c>
      <c r="B4" s="141"/>
      <c r="C4" s="141"/>
      <c r="D4" s="141"/>
      <c r="E4" s="141"/>
    </row>
    <row r="5" spans="1:5" x14ac:dyDescent="0.15">
      <c r="A5" s="7" t="s">
        <v>14</v>
      </c>
      <c r="B5" s="6" t="s">
        <v>15</v>
      </c>
      <c r="C5" s="6" t="s">
        <v>10</v>
      </c>
      <c r="D5" s="6" t="s">
        <v>16</v>
      </c>
      <c r="E5" s="6"/>
    </row>
    <row r="6" spans="1:5" x14ac:dyDescent="0.15">
      <c r="A6" s="137" t="s">
        <v>17</v>
      </c>
      <c r="B6" s="6">
        <v>1</v>
      </c>
      <c r="C6" s="4" t="s">
        <v>47</v>
      </c>
      <c r="D6" s="4" t="s">
        <v>21</v>
      </c>
      <c r="E6" s="6" t="s">
        <v>22</v>
      </c>
    </row>
    <row r="7" spans="1:5" x14ac:dyDescent="0.15">
      <c r="A7" s="138"/>
      <c r="B7" s="6">
        <v>2</v>
      </c>
      <c r="C7" s="4" t="s">
        <v>34</v>
      </c>
      <c r="D7" s="4" t="s">
        <v>35</v>
      </c>
      <c r="E7" s="4"/>
    </row>
    <row r="8" spans="1:5" x14ac:dyDescent="0.15">
      <c r="A8" s="138"/>
      <c r="B8" s="6">
        <v>3</v>
      </c>
      <c r="C8" s="4" t="s">
        <v>43</v>
      </c>
      <c r="D8" s="4" t="s">
        <v>44</v>
      </c>
      <c r="E8" s="4"/>
    </row>
    <row r="9" spans="1:5" x14ac:dyDescent="0.15">
      <c r="A9" s="138"/>
      <c r="B9" s="6">
        <v>4</v>
      </c>
      <c r="C9" s="4" t="s">
        <v>64</v>
      </c>
      <c r="D9" s="4" t="s">
        <v>46</v>
      </c>
      <c r="E9" s="4"/>
    </row>
    <row r="10" spans="1:5" x14ac:dyDescent="0.15">
      <c r="A10" s="139"/>
      <c r="B10" s="6">
        <v>5</v>
      </c>
      <c r="C10" s="4" t="s">
        <v>37</v>
      </c>
      <c r="D10" s="4" t="s">
        <v>35</v>
      </c>
      <c r="E10" s="4"/>
    </row>
    <row r="11" spans="1:5" x14ac:dyDescent="0.15">
      <c r="A11" s="149" t="s">
        <v>18</v>
      </c>
      <c r="B11" s="6">
        <v>6</v>
      </c>
      <c r="C11" s="4" t="s">
        <v>38</v>
      </c>
      <c r="D11" s="4" t="s">
        <v>39</v>
      </c>
      <c r="E11" s="4"/>
    </row>
    <row r="12" spans="1:5" x14ac:dyDescent="0.15">
      <c r="A12" s="143"/>
      <c r="B12" s="6">
        <v>7</v>
      </c>
      <c r="C12" s="4" t="s">
        <v>25</v>
      </c>
      <c r="D12" s="4" t="s">
        <v>21</v>
      </c>
      <c r="E12" s="4"/>
    </row>
    <row r="13" spans="1:5" x14ac:dyDescent="0.15">
      <c r="A13" s="143"/>
      <c r="B13" s="6">
        <v>8</v>
      </c>
      <c r="C13" s="4" t="s">
        <v>36</v>
      </c>
      <c r="D13" s="4" t="s">
        <v>35</v>
      </c>
      <c r="E13" s="4"/>
    </row>
    <row r="14" spans="1:5" x14ac:dyDescent="0.15">
      <c r="A14" s="144"/>
      <c r="B14" s="6">
        <v>9</v>
      </c>
      <c r="C14" s="8" t="s">
        <v>45</v>
      </c>
      <c r="D14" s="4" t="s">
        <v>44</v>
      </c>
      <c r="E14" s="4"/>
    </row>
    <row r="15" spans="1:5" x14ac:dyDescent="0.15">
      <c r="A15" s="137" t="s">
        <v>20</v>
      </c>
      <c r="B15" s="6">
        <v>10</v>
      </c>
      <c r="C15" s="2" t="s">
        <v>65</v>
      </c>
      <c r="D15" s="2" t="s">
        <v>66</v>
      </c>
      <c r="E15" s="4"/>
    </row>
    <row r="16" spans="1:5" x14ac:dyDescent="0.15">
      <c r="A16" s="138"/>
      <c r="B16" s="6">
        <v>11</v>
      </c>
      <c r="C16" s="4" t="s">
        <v>40</v>
      </c>
      <c r="D16" s="4" t="s">
        <v>41</v>
      </c>
      <c r="E16" s="4"/>
    </row>
    <row r="17" spans="1:5" x14ac:dyDescent="0.15">
      <c r="A17" s="138"/>
      <c r="B17" s="6">
        <v>12</v>
      </c>
      <c r="C17" s="4" t="s">
        <v>42</v>
      </c>
      <c r="D17" s="4" t="s">
        <v>41</v>
      </c>
      <c r="E17" s="4"/>
    </row>
    <row r="18" spans="1:5" x14ac:dyDescent="0.15">
      <c r="A18" s="139"/>
      <c r="B18" s="6">
        <v>13</v>
      </c>
      <c r="C18" s="4" t="s">
        <v>13</v>
      </c>
      <c r="D18" s="4" t="s">
        <v>19</v>
      </c>
      <c r="E18" s="4"/>
    </row>
    <row r="19" spans="1:5" x14ac:dyDescent="0.15">
      <c r="A19" s="20"/>
      <c r="B19" s="17"/>
      <c r="C19" s="31"/>
      <c r="D19" s="31"/>
      <c r="E19" s="31"/>
    </row>
    <row r="20" spans="1:5" x14ac:dyDescent="0.15">
      <c r="A20" s="19"/>
      <c r="B20" s="18"/>
      <c r="C20" s="32"/>
      <c r="D20" s="32"/>
      <c r="E20" s="32"/>
    </row>
    <row r="21" spans="1:5" ht="17.25" x14ac:dyDescent="0.2">
      <c r="A21" s="140" t="s">
        <v>54</v>
      </c>
      <c r="B21" s="141"/>
      <c r="C21" s="141"/>
      <c r="D21" s="141"/>
      <c r="E21" s="141"/>
    </row>
    <row r="22" spans="1:5" x14ac:dyDescent="0.15">
      <c r="A22" s="142" t="s">
        <v>23</v>
      </c>
      <c r="B22" s="6">
        <v>14</v>
      </c>
      <c r="C22" s="4" t="s">
        <v>67</v>
      </c>
      <c r="D22" s="1" t="s">
        <v>66</v>
      </c>
      <c r="E22" s="2"/>
    </row>
    <row r="23" spans="1:5" x14ac:dyDescent="0.15">
      <c r="A23" s="143"/>
      <c r="B23" s="6">
        <v>15</v>
      </c>
      <c r="C23" s="1" t="s">
        <v>68</v>
      </c>
      <c r="D23" s="4" t="s">
        <v>44</v>
      </c>
      <c r="E23" s="2"/>
    </row>
    <row r="24" spans="1:5" x14ac:dyDescent="0.15">
      <c r="A24" s="143"/>
      <c r="B24" s="6">
        <v>16</v>
      </c>
      <c r="C24" s="4" t="s">
        <v>213</v>
      </c>
      <c r="D24" s="4" t="s">
        <v>44</v>
      </c>
      <c r="E24" s="2"/>
    </row>
    <row r="25" spans="1:5" x14ac:dyDescent="0.15">
      <c r="A25" s="143"/>
      <c r="B25" s="6">
        <v>17</v>
      </c>
      <c r="C25" s="4" t="s">
        <v>48</v>
      </c>
      <c r="D25" s="4" t="s">
        <v>46</v>
      </c>
      <c r="E25" s="2"/>
    </row>
    <row r="26" spans="1:5" x14ac:dyDescent="0.15">
      <c r="A26" s="144"/>
      <c r="B26" s="6">
        <v>18</v>
      </c>
      <c r="C26" s="4" t="s">
        <v>52</v>
      </c>
      <c r="D26" s="4" t="s">
        <v>21</v>
      </c>
      <c r="E26" s="2"/>
    </row>
    <row r="27" spans="1:5" x14ac:dyDescent="0.15">
      <c r="A27" s="142" t="s">
        <v>24</v>
      </c>
      <c r="B27" s="6">
        <v>19</v>
      </c>
      <c r="C27" s="4" t="s">
        <v>50</v>
      </c>
      <c r="D27" s="4" t="s">
        <v>44</v>
      </c>
      <c r="E27" s="2"/>
    </row>
    <row r="28" spans="1:5" x14ac:dyDescent="0.15">
      <c r="A28" s="143"/>
      <c r="B28" s="6">
        <v>20</v>
      </c>
      <c r="C28" s="4" t="s">
        <v>26</v>
      </c>
      <c r="D28" s="4" t="s">
        <v>19</v>
      </c>
      <c r="E28" s="2"/>
    </row>
    <row r="29" spans="1:5" x14ac:dyDescent="0.15">
      <c r="A29" s="143"/>
      <c r="B29" s="6">
        <v>21</v>
      </c>
      <c r="C29" s="4" t="s">
        <v>49</v>
      </c>
      <c r="D29" s="4" t="s">
        <v>46</v>
      </c>
      <c r="E29" s="2"/>
    </row>
    <row r="30" spans="1:5" x14ac:dyDescent="0.15">
      <c r="A30" s="143"/>
      <c r="B30" s="6">
        <v>22</v>
      </c>
      <c r="C30" s="4" t="s">
        <v>51</v>
      </c>
      <c r="D30" s="4" t="s">
        <v>21</v>
      </c>
      <c r="E30" s="2"/>
    </row>
    <row r="31" spans="1:5" x14ac:dyDescent="0.15">
      <c r="A31" s="144"/>
      <c r="B31" s="6">
        <v>23</v>
      </c>
      <c r="C31" s="4" t="s">
        <v>69</v>
      </c>
      <c r="D31" s="4" t="s">
        <v>44</v>
      </c>
      <c r="E31" s="2"/>
    </row>
  </sheetData>
  <mergeCells count="9">
    <mergeCell ref="A15:A18"/>
    <mergeCell ref="A21:E21"/>
    <mergeCell ref="A22:A26"/>
    <mergeCell ref="A27:A31"/>
    <mergeCell ref="D1:E1"/>
    <mergeCell ref="A2:E2"/>
    <mergeCell ref="A11:A14"/>
    <mergeCell ref="A4:E4"/>
    <mergeCell ref="A6:A10"/>
  </mergeCells>
  <phoneticPr fontId="2"/>
  <pageMargins left="1.1811023622047245" right="0.59055118110236227" top="0.78740157480314965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A1:T51"/>
  <sheetViews>
    <sheetView zoomScale="85" zoomScaleNormal="85" zoomScaleSheetLayoutView="90" workbookViewId="0">
      <selection sqref="A1:T1"/>
    </sheetView>
  </sheetViews>
  <sheetFormatPr defaultColWidth="9" defaultRowHeight="13.5" x14ac:dyDescent="0.15"/>
  <cols>
    <col min="1" max="1" width="8.75" style="33" customWidth="1"/>
    <col min="2" max="2" width="6.625" style="33" customWidth="1"/>
    <col min="3" max="3" width="7.625" style="33" customWidth="1"/>
    <col min="4" max="4" width="10.125" style="33" customWidth="1"/>
    <col min="5" max="5" width="19.5" style="33" customWidth="1"/>
    <col min="6" max="6" width="5.125" style="33" customWidth="1"/>
    <col min="7" max="7" width="3.625" style="33" customWidth="1"/>
    <col min="8" max="8" width="5.125" style="33" customWidth="1"/>
    <col min="9" max="9" width="19.5" style="33" customWidth="1"/>
    <col min="10" max="10" width="10.125" style="33" customWidth="1"/>
    <col min="11" max="11" width="8.75" style="33" customWidth="1"/>
    <col min="12" max="12" width="6.625" style="33" customWidth="1"/>
    <col min="13" max="13" width="7.625" style="33" customWidth="1"/>
    <col min="14" max="14" width="10.125" style="33" customWidth="1"/>
    <col min="15" max="15" width="19.5" style="33" customWidth="1"/>
    <col min="16" max="16" width="5.125" style="33" customWidth="1"/>
    <col min="17" max="17" width="3.625" style="33" customWidth="1"/>
    <col min="18" max="18" width="5.125" style="33" customWidth="1"/>
    <col min="19" max="19" width="19.5" style="33" customWidth="1"/>
    <col min="20" max="20" width="10.125" style="33" customWidth="1"/>
    <col min="21" max="16384" width="9" style="33"/>
  </cols>
  <sheetData>
    <row r="1" spans="1:20" ht="24.95" customHeight="1" x14ac:dyDescent="0.15">
      <c r="A1" s="163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5" customHeight="1" x14ac:dyDescent="0.15"/>
    <row r="3" spans="1:20" s="34" customFormat="1" ht="17.45" customHeight="1" x14ac:dyDescent="0.15">
      <c r="A3" s="156" t="s">
        <v>239</v>
      </c>
      <c r="B3" s="157"/>
      <c r="C3" s="157"/>
      <c r="D3" s="158" t="s">
        <v>29</v>
      </c>
      <c r="E3" s="159"/>
      <c r="F3" s="159"/>
      <c r="G3" s="159"/>
      <c r="H3" s="159"/>
      <c r="I3" s="159"/>
      <c r="J3" s="159"/>
      <c r="K3" s="156" t="s">
        <v>71</v>
      </c>
      <c r="L3" s="157"/>
      <c r="M3" s="157"/>
      <c r="N3" s="158" t="s">
        <v>29</v>
      </c>
      <c r="O3" s="159"/>
      <c r="P3" s="159"/>
      <c r="Q3" s="159"/>
      <c r="R3" s="159"/>
      <c r="S3" s="159"/>
      <c r="T3" s="159"/>
    </row>
    <row r="4" spans="1:20" s="34" customFormat="1" ht="17.45" customHeight="1" x14ac:dyDescent="0.15">
      <c r="A4" s="35"/>
      <c r="B4" s="36" t="s">
        <v>0</v>
      </c>
      <c r="C4" s="36" t="s">
        <v>1</v>
      </c>
      <c r="D4" s="151" t="s">
        <v>10</v>
      </c>
      <c r="E4" s="152"/>
      <c r="F4" s="153"/>
      <c r="G4" s="36"/>
      <c r="H4" s="151" t="s">
        <v>10</v>
      </c>
      <c r="I4" s="152"/>
      <c r="J4" s="153"/>
      <c r="K4" s="36"/>
      <c r="L4" s="36" t="s">
        <v>0</v>
      </c>
      <c r="M4" s="36" t="s">
        <v>1</v>
      </c>
      <c r="N4" s="151" t="s">
        <v>10</v>
      </c>
      <c r="O4" s="152"/>
      <c r="P4" s="153"/>
      <c r="Q4" s="36"/>
      <c r="R4" s="151" t="s">
        <v>10</v>
      </c>
      <c r="S4" s="152"/>
      <c r="T4" s="153"/>
    </row>
    <row r="5" spans="1:20" s="34" customFormat="1" ht="17.45" customHeight="1" x14ac:dyDescent="0.15">
      <c r="A5" s="178" t="s">
        <v>27</v>
      </c>
      <c r="B5" s="36">
        <v>1</v>
      </c>
      <c r="C5" s="37">
        <v>0.36805555555555558</v>
      </c>
      <c r="D5" s="155" t="s">
        <v>72</v>
      </c>
      <c r="E5" s="155"/>
      <c r="F5" s="38">
        <v>6</v>
      </c>
      <c r="G5" s="38" t="s">
        <v>33</v>
      </c>
      <c r="H5" s="38">
        <v>6</v>
      </c>
      <c r="I5" s="155" t="s">
        <v>73</v>
      </c>
      <c r="J5" s="155"/>
      <c r="K5" s="178" t="s">
        <v>27</v>
      </c>
      <c r="L5" s="36">
        <v>1</v>
      </c>
      <c r="M5" s="37">
        <v>0.36805555555555558</v>
      </c>
      <c r="N5" s="155" t="s">
        <v>74</v>
      </c>
      <c r="O5" s="155"/>
      <c r="P5" s="38">
        <v>9</v>
      </c>
      <c r="Q5" s="38" t="s">
        <v>33</v>
      </c>
      <c r="R5" s="38">
        <v>1</v>
      </c>
      <c r="S5" s="155" t="s">
        <v>75</v>
      </c>
      <c r="T5" s="155"/>
    </row>
    <row r="6" spans="1:20" s="34" customFormat="1" ht="17.45" customHeight="1" x14ac:dyDescent="0.15">
      <c r="A6" s="179"/>
      <c r="B6" s="36">
        <v>2</v>
      </c>
      <c r="C6" s="37">
        <v>0.375</v>
      </c>
      <c r="D6" s="155" t="s">
        <v>76</v>
      </c>
      <c r="E6" s="155"/>
      <c r="F6" s="38">
        <v>10</v>
      </c>
      <c r="G6" s="38" t="s">
        <v>33</v>
      </c>
      <c r="H6" s="38">
        <v>7</v>
      </c>
      <c r="I6" s="155" t="s">
        <v>77</v>
      </c>
      <c r="J6" s="155"/>
      <c r="K6" s="179"/>
      <c r="L6" s="36">
        <v>2</v>
      </c>
      <c r="M6" s="37">
        <v>0.375</v>
      </c>
      <c r="N6" s="155" t="s">
        <v>78</v>
      </c>
      <c r="O6" s="155"/>
      <c r="P6" s="38">
        <v>8</v>
      </c>
      <c r="Q6" s="38" t="s">
        <v>33</v>
      </c>
      <c r="R6" s="38">
        <v>8</v>
      </c>
      <c r="S6" s="155" t="s">
        <v>79</v>
      </c>
      <c r="T6" s="155"/>
    </row>
    <row r="7" spans="1:20" s="34" customFormat="1" ht="17.45" customHeight="1" x14ac:dyDescent="0.15">
      <c r="A7" s="179"/>
      <c r="B7" s="36">
        <v>3</v>
      </c>
      <c r="C7" s="37">
        <v>0.38194444444444398</v>
      </c>
      <c r="D7" s="155" t="s">
        <v>80</v>
      </c>
      <c r="E7" s="155"/>
      <c r="F7" s="38">
        <v>11</v>
      </c>
      <c r="G7" s="38" t="s">
        <v>33</v>
      </c>
      <c r="H7" s="38">
        <v>5</v>
      </c>
      <c r="I7" s="155" t="s">
        <v>81</v>
      </c>
      <c r="J7" s="155"/>
      <c r="K7" s="179"/>
      <c r="L7" s="36">
        <v>3</v>
      </c>
      <c r="M7" s="37">
        <v>0.38194444444444398</v>
      </c>
      <c r="N7" s="155" t="s">
        <v>82</v>
      </c>
      <c r="O7" s="155"/>
      <c r="P7" s="38">
        <v>10</v>
      </c>
      <c r="Q7" s="38" t="s">
        <v>33</v>
      </c>
      <c r="R7" s="38">
        <v>9</v>
      </c>
      <c r="S7" s="155" t="s">
        <v>83</v>
      </c>
      <c r="T7" s="155"/>
    </row>
    <row r="8" spans="1:20" s="34" customFormat="1" ht="17.45" customHeight="1" x14ac:dyDescent="0.15">
      <c r="A8" s="179"/>
      <c r="B8" s="36">
        <v>4</v>
      </c>
      <c r="C8" s="37">
        <v>0.38888888888888901</v>
      </c>
      <c r="D8" s="155" t="s">
        <v>73</v>
      </c>
      <c r="E8" s="155"/>
      <c r="F8" s="38">
        <v>4</v>
      </c>
      <c r="G8" s="38" t="s">
        <v>33</v>
      </c>
      <c r="H8" s="38">
        <v>9</v>
      </c>
      <c r="I8" s="155" t="s">
        <v>79</v>
      </c>
      <c r="J8" s="155"/>
      <c r="K8" s="179"/>
      <c r="L8" s="83">
        <v>4</v>
      </c>
      <c r="M8" s="84">
        <v>0.38888888888888901</v>
      </c>
      <c r="N8" s="154" t="s">
        <v>84</v>
      </c>
      <c r="O8" s="154"/>
      <c r="P8" s="87">
        <v>5</v>
      </c>
      <c r="Q8" s="87" t="s">
        <v>33</v>
      </c>
      <c r="R8" s="87">
        <v>3</v>
      </c>
      <c r="S8" s="154" t="s">
        <v>85</v>
      </c>
      <c r="T8" s="154"/>
    </row>
    <row r="9" spans="1:20" s="34" customFormat="1" ht="17.45" customHeight="1" x14ac:dyDescent="0.15">
      <c r="A9" s="179"/>
      <c r="B9" s="83">
        <v>5</v>
      </c>
      <c r="C9" s="84">
        <v>0.39583333333333298</v>
      </c>
      <c r="D9" s="154" t="s">
        <v>86</v>
      </c>
      <c r="E9" s="154"/>
      <c r="F9" s="87">
        <v>3</v>
      </c>
      <c r="G9" s="87" t="s">
        <v>33</v>
      </c>
      <c r="H9" s="87">
        <v>1</v>
      </c>
      <c r="I9" s="154" t="s">
        <v>87</v>
      </c>
      <c r="J9" s="154"/>
      <c r="K9" s="179"/>
      <c r="L9" s="83">
        <v>5</v>
      </c>
      <c r="M9" s="84">
        <v>0.39583333333333298</v>
      </c>
      <c r="N9" s="154" t="s">
        <v>88</v>
      </c>
      <c r="O9" s="154"/>
      <c r="P9" s="87">
        <v>3</v>
      </c>
      <c r="Q9" s="87" t="s">
        <v>33</v>
      </c>
      <c r="R9" s="87">
        <v>0</v>
      </c>
      <c r="S9" s="154" t="s">
        <v>89</v>
      </c>
      <c r="T9" s="154"/>
    </row>
    <row r="10" spans="1:20" s="34" customFormat="1" ht="17.45" customHeight="1" x14ac:dyDescent="0.15">
      <c r="A10" s="179"/>
      <c r="B10" s="83">
        <v>6</v>
      </c>
      <c r="C10" s="84">
        <v>0.40277777777777801</v>
      </c>
      <c r="D10" s="154" t="s">
        <v>85</v>
      </c>
      <c r="E10" s="154"/>
      <c r="F10" s="87">
        <v>7</v>
      </c>
      <c r="G10" s="87" t="s">
        <v>33</v>
      </c>
      <c r="H10" s="87">
        <v>1</v>
      </c>
      <c r="I10" s="154" t="s">
        <v>90</v>
      </c>
      <c r="J10" s="154"/>
      <c r="K10" s="179"/>
      <c r="L10" s="83">
        <v>6</v>
      </c>
      <c r="M10" s="84">
        <v>0.40277777777777801</v>
      </c>
      <c r="N10" s="154" t="s">
        <v>91</v>
      </c>
      <c r="O10" s="154"/>
      <c r="P10" s="87">
        <v>1</v>
      </c>
      <c r="Q10" s="87" t="s">
        <v>33</v>
      </c>
      <c r="R10" s="87">
        <v>5</v>
      </c>
      <c r="S10" s="154" t="s">
        <v>92</v>
      </c>
      <c r="T10" s="154"/>
    </row>
    <row r="11" spans="1:20" s="34" customFormat="1" ht="17.45" customHeight="1" x14ac:dyDescent="0.15">
      <c r="A11" s="179"/>
      <c r="B11" s="83">
        <v>7</v>
      </c>
      <c r="C11" s="84">
        <v>0.40972222222222199</v>
      </c>
      <c r="D11" s="154" t="s">
        <v>89</v>
      </c>
      <c r="E11" s="154"/>
      <c r="F11" s="87">
        <v>0</v>
      </c>
      <c r="G11" s="87" t="s">
        <v>33</v>
      </c>
      <c r="H11" s="87">
        <v>5</v>
      </c>
      <c r="I11" s="154" t="s">
        <v>93</v>
      </c>
      <c r="J11" s="154"/>
      <c r="K11" s="179"/>
      <c r="L11" s="36">
        <v>7</v>
      </c>
      <c r="M11" s="37">
        <v>0.40972222222222199</v>
      </c>
      <c r="N11" s="155" t="s">
        <v>77</v>
      </c>
      <c r="O11" s="155"/>
      <c r="P11" s="38">
        <v>9</v>
      </c>
      <c r="Q11" s="38" t="s">
        <v>33</v>
      </c>
      <c r="R11" s="38">
        <v>11</v>
      </c>
      <c r="S11" s="155" t="s">
        <v>83</v>
      </c>
      <c r="T11" s="155"/>
    </row>
    <row r="12" spans="1:20" s="34" customFormat="1" ht="17.45" customHeight="1" x14ac:dyDescent="0.15">
      <c r="A12" s="179"/>
      <c r="B12" s="36">
        <v>8</v>
      </c>
      <c r="C12" s="37">
        <v>0.41666666666666602</v>
      </c>
      <c r="D12" s="155" t="s">
        <v>75</v>
      </c>
      <c r="E12" s="155"/>
      <c r="F12" s="38">
        <v>4</v>
      </c>
      <c r="G12" s="38" t="s">
        <v>33</v>
      </c>
      <c r="H12" s="38">
        <v>9</v>
      </c>
      <c r="I12" s="155" t="s">
        <v>81</v>
      </c>
      <c r="J12" s="155"/>
      <c r="K12" s="179"/>
      <c r="L12" s="36">
        <v>8</v>
      </c>
      <c r="M12" s="37">
        <v>0.41666666666666602</v>
      </c>
      <c r="N12" s="155" t="s">
        <v>72</v>
      </c>
      <c r="O12" s="155"/>
      <c r="P12" s="38">
        <v>5</v>
      </c>
      <c r="Q12" s="38" t="s">
        <v>33</v>
      </c>
      <c r="R12" s="38">
        <v>9</v>
      </c>
      <c r="S12" s="155" t="s">
        <v>94</v>
      </c>
      <c r="T12" s="155"/>
    </row>
    <row r="13" spans="1:20" s="34" customFormat="1" ht="17.45" customHeight="1" x14ac:dyDescent="0.15">
      <c r="A13" s="179"/>
      <c r="B13" s="36">
        <v>9</v>
      </c>
      <c r="C13" s="37">
        <v>0.42361111111111099</v>
      </c>
      <c r="D13" s="155" t="s">
        <v>74</v>
      </c>
      <c r="E13" s="155"/>
      <c r="F13" s="38">
        <v>5</v>
      </c>
      <c r="G13" s="38" t="s">
        <v>33</v>
      </c>
      <c r="H13" s="38">
        <v>10</v>
      </c>
      <c r="I13" s="155" t="s">
        <v>80</v>
      </c>
      <c r="J13" s="155"/>
      <c r="K13" s="179"/>
      <c r="L13" s="36">
        <v>9</v>
      </c>
      <c r="M13" s="37">
        <v>0.42361111111111099</v>
      </c>
      <c r="N13" s="155" t="s">
        <v>76</v>
      </c>
      <c r="O13" s="155"/>
      <c r="P13" s="38">
        <v>8</v>
      </c>
      <c r="Q13" s="38" t="s">
        <v>33</v>
      </c>
      <c r="R13" s="38">
        <v>8</v>
      </c>
      <c r="S13" s="155" t="s">
        <v>82</v>
      </c>
      <c r="T13" s="155"/>
    </row>
    <row r="14" spans="1:20" s="34" customFormat="1" ht="17.45" customHeight="1" x14ac:dyDescent="0.15">
      <c r="A14" s="179"/>
      <c r="B14" s="36">
        <v>10</v>
      </c>
      <c r="C14" s="37">
        <v>0.43055555555555503</v>
      </c>
      <c r="D14" s="155" t="s">
        <v>79</v>
      </c>
      <c r="E14" s="155"/>
      <c r="F14" s="38">
        <v>8</v>
      </c>
      <c r="G14" s="38" t="s">
        <v>33</v>
      </c>
      <c r="H14" s="38">
        <v>6</v>
      </c>
      <c r="I14" s="155" t="s">
        <v>94</v>
      </c>
      <c r="J14" s="155"/>
      <c r="K14" s="179"/>
      <c r="L14" s="36">
        <v>10</v>
      </c>
      <c r="M14" s="37">
        <v>0.43055555555555503</v>
      </c>
      <c r="N14" s="155" t="s">
        <v>73</v>
      </c>
      <c r="O14" s="155"/>
      <c r="P14" s="38">
        <v>5</v>
      </c>
      <c r="Q14" s="38" t="s">
        <v>33</v>
      </c>
      <c r="R14" s="38">
        <v>6</v>
      </c>
      <c r="S14" s="155" t="s">
        <v>78</v>
      </c>
      <c r="T14" s="155"/>
    </row>
    <row r="15" spans="1:20" s="34" customFormat="1" ht="17.45" customHeight="1" x14ac:dyDescent="0.15">
      <c r="A15" s="179"/>
      <c r="B15" s="160" t="s">
        <v>95</v>
      </c>
      <c r="C15" s="161"/>
      <c r="D15" s="161"/>
      <c r="E15" s="161"/>
      <c r="F15" s="161"/>
      <c r="G15" s="161"/>
      <c r="H15" s="161"/>
      <c r="I15" s="161"/>
      <c r="J15" s="162"/>
      <c r="K15" s="179"/>
      <c r="L15" s="160" t="s">
        <v>95</v>
      </c>
      <c r="M15" s="161"/>
      <c r="N15" s="161"/>
      <c r="O15" s="161"/>
      <c r="P15" s="161"/>
      <c r="Q15" s="161"/>
      <c r="R15" s="161"/>
      <c r="S15" s="161"/>
      <c r="T15" s="162"/>
    </row>
    <row r="16" spans="1:20" s="34" customFormat="1" ht="17.45" customHeight="1" x14ac:dyDescent="0.15">
      <c r="A16" s="179"/>
      <c r="B16" s="83">
        <v>11</v>
      </c>
      <c r="C16" s="84">
        <v>0.44791666666666669</v>
      </c>
      <c r="D16" s="154" t="s">
        <v>87</v>
      </c>
      <c r="E16" s="154"/>
      <c r="F16" s="87">
        <v>2</v>
      </c>
      <c r="G16" s="87" t="s">
        <v>33</v>
      </c>
      <c r="H16" s="87">
        <v>5</v>
      </c>
      <c r="I16" s="154" t="s">
        <v>93</v>
      </c>
      <c r="J16" s="154"/>
      <c r="K16" s="179"/>
      <c r="L16" s="83">
        <v>11</v>
      </c>
      <c r="M16" s="84">
        <v>0.44791666666666669</v>
      </c>
      <c r="N16" s="154" t="s">
        <v>85</v>
      </c>
      <c r="O16" s="154"/>
      <c r="P16" s="87">
        <v>5</v>
      </c>
      <c r="Q16" s="87" t="s">
        <v>33</v>
      </c>
      <c r="R16" s="87">
        <v>4</v>
      </c>
      <c r="S16" s="154" t="s">
        <v>92</v>
      </c>
      <c r="T16" s="154"/>
    </row>
    <row r="17" spans="1:20" s="34" customFormat="1" ht="17.45" customHeight="1" x14ac:dyDescent="0.15">
      <c r="A17" s="179"/>
      <c r="B17" s="83">
        <v>12</v>
      </c>
      <c r="C17" s="84">
        <v>0.4548611111111111</v>
      </c>
      <c r="D17" s="154" t="s">
        <v>88</v>
      </c>
      <c r="E17" s="154"/>
      <c r="F17" s="87">
        <v>1</v>
      </c>
      <c r="G17" s="87" t="s">
        <v>33</v>
      </c>
      <c r="H17" s="87">
        <v>1</v>
      </c>
      <c r="I17" s="154" t="s">
        <v>86</v>
      </c>
      <c r="J17" s="154"/>
      <c r="K17" s="179"/>
      <c r="L17" s="83">
        <v>12</v>
      </c>
      <c r="M17" s="84">
        <v>0.4548611111111111</v>
      </c>
      <c r="N17" s="154" t="s">
        <v>90</v>
      </c>
      <c r="O17" s="154"/>
      <c r="P17" s="87">
        <v>3</v>
      </c>
      <c r="Q17" s="87" t="s">
        <v>33</v>
      </c>
      <c r="R17" s="87">
        <v>4</v>
      </c>
      <c r="S17" s="154" t="s">
        <v>91</v>
      </c>
      <c r="T17" s="154"/>
    </row>
    <row r="18" spans="1:20" s="34" customFormat="1" ht="17.45" customHeight="1" x14ac:dyDescent="0.15">
      <c r="A18" s="179"/>
      <c r="B18" s="83">
        <v>13</v>
      </c>
      <c r="C18" s="84">
        <v>0.46180555555555503</v>
      </c>
      <c r="D18" s="154" t="s">
        <v>92</v>
      </c>
      <c r="E18" s="154"/>
      <c r="F18" s="87">
        <v>3</v>
      </c>
      <c r="G18" s="87" t="s">
        <v>33</v>
      </c>
      <c r="H18" s="87">
        <v>6</v>
      </c>
      <c r="I18" s="154" t="s">
        <v>84</v>
      </c>
      <c r="J18" s="154"/>
      <c r="K18" s="179"/>
      <c r="L18" s="36">
        <v>13</v>
      </c>
      <c r="M18" s="37">
        <v>0.46180555555555503</v>
      </c>
      <c r="N18" s="155" t="s">
        <v>79</v>
      </c>
      <c r="O18" s="155"/>
      <c r="P18" s="38">
        <v>9</v>
      </c>
      <c r="Q18" s="38" t="s">
        <v>33</v>
      </c>
      <c r="R18" s="38">
        <v>4</v>
      </c>
      <c r="S18" s="155" t="s">
        <v>72</v>
      </c>
      <c r="T18" s="155"/>
    </row>
    <row r="19" spans="1:20" s="34" customFormat="1" ht="17.45" customHeight="1" x14ac:dyDescent="0.15">
      <c r="A19" s="179"/>
      <c r="B19" s="36">
        <v>14</v>
      </c>
      <c r="C19" s="37">
        <v>0.46875</v>
      </c>
      <c r="D19" s="155" t="s">
        <v>77</v>
      </c>
      <c r="E19" s="155"/>
      <c r="F19" s="38">
        <v>8</v>
      </c>
      <c r="G19" s="38" t="s">
        <v>33</v>
      </c>
      <c r="H19" s="38">
        <v>8</v>
      </c>
      <c r="I19" s="155" t="s">
        <v>82</v>
      </c>
      <c r="J19" s="155"/>
      <c r="K19" s="179"/>
      <c r="L19" s="36">
        <v>14</v>
      </c>
      <c r="M19" s="37">
        <v>0.46875</v>
      </c>
      <c r="N19" s="155" t="s">
        <v>75</v>
      </c>
      <c r="O19" s="155"/>
      <c r="P19" s="38">
        <v>5</v>
      </c>
      <c r="Q19" s="38" t="s">
        <v>33</v>
      </c>
      <c r="R19" s="38">
        <v>10</v>
      </c>
      <c r="S19" s="155" t="s">
        <v>80</v>
      </c>
      <c r="T19" s="155"/>
    </row>
    <row r="20" spans="1:20" s="34" customFormat="1" ht="17.45" customHeight="1" x14ac:dyDescent="0.15">
      <c r="A20" s="179"/>
      <c r="B20" s="36">
        <v>15</v>
      </c>
      <c r="C20" s="37">
        <v>0.47569444444444398</v>
      </c>
      <c r="D20" s="155" t="s">
        <v>94</v>
      </c>
      <c r="E20" s="155"/>
      <c r="F20" s="38">
        <v>7</v>
      </c>
      <c r="G20" s="38" t="s">
        <v>33</v>
      </c>
      <c r="H20" s="38">
        <v>11</v>
      </c>
      <c r="I20" s="155" t="s">
        <v>78</v>
      </c>
      <c r="J20" s="155"/>
      <c r="K20" s="179"/>
      <c r="L20" s="36">
        <v>15</v>
      </c>
      <c r="M20" s="37">
        <v>0.47569444444444398</v>
      </c>
      <c r="N20" s="155" t="s">
        <v>83</v>
      </c>
      <c r="O20" s="155"/>
      <c r="P20" s="38">
        <v>10</v>
      </c>
      <c r="Q20" s="38" t="s">
        <v>33</v>
      </c>
      <c r="R20" s="38">
        <v>7</v>
      </c>
      <c r="S20" s="155" t="s">
        <v>76</v>
      </c>
      <c r="T20" s="155"/>
    </row>
    <row r="21" spans="1:20" s="34" customFormat="1" ht="17.45" customHeight="1" x14ac:dyDescent="0.15">
      <c r="A21" s="179"/>
      <c r="B21" s="36">
        <v>16</v>
      </c>
      <c r="C21" s="37">
        <v>0.48263888888888901</v>
      </c>
      <c r="D21" s="155" t="s">
        <v>81</v>
      </c>
      <c r="E21" s="155"/>
      <c r="F21" s="38">
        <v>10</v>
      </c>
      <c r="G21" s="38" t="s">
        <v>33</v>
      </c>
      <c r="H21" s="38">
        <v>5</v>
      </c>
      <c r="I21" s="155" t="s">
        <v>74</v>
      </c>
      <c r="J21" s="155"/>
      <c r="K21" s="179"/>
      <c r="L21" s="36">
        <v>16</v>
      </c>
      <c r="M21" s="37">
        <v>0.48263888888888901</v>
      </c>
      <c r="N21" s="155" t="s">
        <v>94</v>
      </c>
      <c r="O21" s="155"/>
      <c r="P21" s="38">
        <v>5</v>
      </c>
      <c r="Q21" s="38" t="s">
        <v>33</v>
      </c>
      <c r="R21" s="38">
        <v>8</v>
      </c>
      <c r="S21" s="155" t="s">
        <v>73</v>
      </c>
      <c r="T21" s="155"/>
    </row>
    <row r="22" spans="1:20" s="34" customFormat="1" ht="17.45" customHeight="1" x14ac:dyDescent="0.15">
      <c r="A22" s="179"/>
      <c r="B22" s="36">
        <v>17</v>
      </c>
      <c r="C22" s="37">
        <v>0.48958333333333298</v>
      </c>
      <c r="D22" s="155" t="s">
        <v>78</v>
      </c>
      <c r="E22" s="155"/>
      <c r="F22" s="38">
        <v>11</v>
      </c>
      <c r="G22" s="38" t="s">
        <v>33</v>
      </c>
      <c r="H22" s="38">
        <v>7</v>
      </c>
      <c r="I22" s="155" t="s">
        <v>72</v>
      </c>
      <c r="J22" s="155"/>
      <c r="K22" s="179"/>
      <c r="L22" s="83">
        <v>17</v>
      </c>
      <c r="M22" s="84">
        <v>0.48958333333333298</v>
      </c>
      <c r="N22" s="154" t="s">
        <v>93</v>
      </c>
      <c r="O22" s="154"/>
      <c r="P22" s="87">
        <v>3</v>
      </c>
      <c r="Q22" s="87" t="s">
        <v>33</v>
      </c>
      <c r="R22" s="87">
        <v>0</v>
      </c>
      <c r="S22" s="154" t="s">
        <v>86</v>
      </c>
      <c r="T22" s="154"/>
    </row>
    <row r="23" spans="1:20" s="34" customFormat="1" ht="17.45" customHeight="1" x14ac:dyDescent="0.15">
      <c r="A23" s="179"/>
      <c r="B23" s="83">
        <v>18</v>
      </c>
      <c r="C23" s="84">
        <v>0.49652777777777801</v>
      </c>
      <c r="D23" s="154" t="s">
        <v>84</v>
      </c>
      <c r="E23" s="154"/>
      <c r="F23" s="87">
        <v>6</v>
      </c>
      <c r="G23" s="87" t="s">
        <v>33</v>
      </c>
      <c r="H23" s="87">
        <v>4</v>
      </c>
      <c r="I23" s="154" t="s">
        <v>91</v>
      </c>
      <c r="J23" s="154"/>
      <c r="K23" s="179"/>
      <c r="L23" s="83">
        <v>18</v>
      </c>
      <c r="M23" s="84">
        <v>0.49652777777777801</v>
      </c>
      <c r="N23" s="154" t="s">
        <v>87</v>
      </c>
      <c r="O23" s="154"/>
      <c r="P23" s="87">
        <v>0</v>
      </c>
      <c r="Q23" s="87" t="s">
        <v>33</v>
      </c>
      <c r="R23" s="87">
        <v>6</v>
      </c>
      <c r="S23" s="154" t="s">
        <v>88</v>
      </c>
      <c r="T23" s="154"/>
    </row>
    <row r="24" spans="1:20" s="34" customFormat="1" ht="17.45" customHeight="1" x14ac:dyDescent="0.15">
      <c r="A24" s="179"/>
      <c r="B24" s="83">
        <v>19</v>
      </c>
      <c r="C24" s="84">
        <v>0.50347222222222199</v>
      </c>
      <c r="D24" s="154" t="s">
        <v>92</v>
      </c>
      <c r="E24" s="154"/>
      <c r="F24" s="87">
        <v>5</v>
      </c>
      <c r="G24" s="87" t="s">
        <v>33</v>
      </c>
      <c r="H24" s="87">
        <v>3</v>
      </c>
      <c r="I24" s="154" t="s">
        <v>90</v>
      </c>
      <c r="J24" s="154"/>
      <c r="K24" s="179"/>
      <c r="L24" s="83">
        <v>19</v>
      </c>
      <c r="M24" s="84">
        <v>0.50347222222222199</v>
      </c>
      <c r="N24" s="154" t="s">
        <v>86</v>
      </c>
      <c r="O24" s="154"/>
      <c r="P24" s="87">
        <v>5</v>
      </c>
      <c r="Q24" s="87" t="s">
        <v>33</v>
      </c>
      <c r="R24" s="87">
        <v>0</v>
      </c>
      <c r="S24" s="154" t="s">
        <v>89</v>
      </c>
      <c r="T24" s="154"/>
    </row>
    <row r="25" spans="1:20" s="34" customFormat="1" ht="17.45" customHeight="1" x14ac:dyDescent="0.15">
      <c r="A25" s="179"/>
      <c r="B25" s="83">
        <v>20</v>
      </c>
      <c r="C25" s="84">
        <v>0.51041666666666696</v>
      </c>
      <c r="D25" s="154" t="s">
        <v>91</v>
      </c>
      <c r="E25" s="154"/>
      <c r="F25" s="87">
        <v>6</v>
      </c>
      <c r="G25" s="87" t="s">
        <v>33</v>
      </c>
      <c r="H25" s="87">
        <v>2</v>
      </c>
      <c r="I25" s="154" t="s">
        <v>85</v>
      </c>
      <c r="J25" s="154"/>
      <c r="K25" s="179"/>
      <c r="L25" s="83">
        <v>20</v>
      </c>
      <c r="M25" s="84">
        <v>0.51041666666666696</v>
      </c>
      <c r="N25" s="154" t="s">
        <v>93</v>
      </c>
      <c r="O25" s="154"/>
      <c r="P25" s="87">
        <v>2</v>
      </c>
      <c r="Q25" s="87" t="s">
        <v>33</v>
      </c>
      <c r="R25" s="87">
        <v>2</v>
      </c>
      <c r="S25" s="154" t="s">
        <v>88</v>
      </c>
      <c r="T25" s="154"/>
    </row>
    <row r="26" spans="1:20" s="34" customFormat="1" ht="17.45" customHeight="1" x14ac:dyDescent="0.15">
      <c r="A26" s="180"/>
      <c r="B26" s="83">
        <v>21</v>
      </c>
      <c r="C26" s="84">
        <v>0.51736111111111105</v>
      </c>
      <c r="D26" s="154" t="s">
        <v>90</v>
      </c>
      <c r="E26" s="154"/>
      <c r="F26" s="87">
        <v>3</v>
      </c>
      <c r="G26" s="87" t="s">
        <v>33</v>
      </c>
      <c r="H26" s="87">
        <v>7</v>
      </c>
      <c r="I26" s="166" t="s">
        <v>84</v>
      </c>
      <c r="J26" s="166"/>
      <c r="K26" s="180"/>
      <c r="L26" s="83">
        <v>21</v>
      </c>
      <c r="M26" s="84">
        <v>0.51736111111111105</v>
      </c>
      <c r="N26" s="154" t="s">
        <v>89</v>
      </c>
      <c r="O26" s="154"/>
      <c r="P26" s="87">
        <v>4</v>
      </c>
      <c r="Q26" s="87" t="s">
        <v>33</v>
      </c>
      <c r="R26" s="87">
        <v>5</v>
      </c>
      <c r="S26" s="154" t="s">
        <v>87</v>
      </c>
      <c r="T26" s="154"/>
    </row>
    <row r="27" spans="1:20" s="34" customFormat="1" ht="17.45" customHeight="1" x14ac:dyDescent="0.15">
      <c r="A27" s="181" t="s">
        <v>28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3"/>
      <c r="L27" s="183"/>
      <c r="M27" s="183"/>
      <c r="N27" s="183"/>
      <c r="O27" s="183"/>
      <c r="P27" s="183"/>
      <c r="Q27" s="183"/>
      <c r="R27" s="183"/>
      <c r="S27" s="183"/>
      <c r="T27" s="184"/>
    </row>
    <row r="28" spans="1:20" s="34" customFormat="1" ht="17.45" customHeight="1" x14ac:dyDescent="0.15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7"/>
      <c r="L28" s="187"/>
      <c r="M28" s="187"/>
      <c r="N28" s="187"/>
      <c r="O28" s="187"/>
      <c r="P28" s="187"/>
      <c r="Q28" s="187"/>
      <c r="R28" s="187"/>
      <c r="S28" s="187"/>
      <c r="T28" s="188"/>
    </row>
    <row r="29" spans="1:20" s="34" customFormat="1" ht="17.45" customHeight="1" x14ac:dyDescent="0.15">
      <c r="A29" s="189" t="s">
        <v>96</v>
      </c>
      <c r="B29" s="36">
        <v>22</v>
      </c>
      <c r="C29" s="37">
        <v>0.5625</v>
      </c>
      <c r="D29" s="39" t="s">
        <v>97</v>
      </c>
      <c r="E29" s="52" t="str">
        <f>ﾘｰｸﾞ表!$AD$31</f>
        <v>新鶴ファイターズ</v>
      </c>
      <c r="F29" s="36">
        <v>3</v>
      </c>
      <c r="G29" s="36" t="s">
        <v>33</v>
      </c>
      <c r="H29" s="36">
        <v>9</v>
      </c>
      <c r="I29" s="38" t="str">
        <f>ﾘｰｸﾞ表!$AD$20</f>
        <v>本宮ドッジボールスポーツ少年団</v>
      </c>
      <c r="J29" s="39" t="s">
        <v>98</v>
      </c>
      <c r="K29" s="189" t="s">
        <v>96</v>
      </c>
      <c r="L29" s="36">
        <v>22</v>
      </c>
      <c r="M29" s="37">
        <v>0.5625</v>
      </c>
      <c r="N29" s="39" t="s">
        <v>99</v>
      </c>
      <c r="O29" s="52" t="str">
        <f>ﾘｰｸﾞ表!$AD$7</f>
        <v>ＦＵＫＵＳＨＩＭＡ　Ｂｅ　Ｆｌｙ</v>
      </c>
      <c r="P29" s="36">
        <v>9</v>
      </c>
      <c r="Q29" s="36" t="s">
        <v>33</v>
      </c>
      <c r="R29" s="36">
        <v>7</v>
      </c>
      <c r="S29" s="38" t="str">
        <f>ﾘｰｸﾞ表!$AD$30</f>
        <v>南相フェニックス</v>
      </c>
      <c r="T29" s="39" t="s">
        <v>100</v>
      </c>
    </row>
    <row r="30" spans="1:20" s="34" customFormat="1" ht="17.45" customHeight="1" x14ac:dyDescent="0.15">
      <c r="A30" s="179"/>
      <c r="B30" s="36">
        <v>23</v>
      </c>
      <c r="C30" s="37">
        <v>0.56874999999999998</v>
      </c>
      <c r="D30" s="39" t="s">
        <v>101</v>
      </c>
      <c r="E30" s="52" t="str">
        <f>ﾘｰｸﾞ表!$AD$8</f>
        <v>いいのフェニックス</v>
      </c>
      <c r="F30" s="36">
        <v>11</v>
      </c>
      <c r="G30" s="36" t="s">
        <v>33</v>
      </c>
      <c r="H30" s="36">
        <v>0</v>
      </c>
      <c r="I30" s="38" t="str">
        <f>ﾘｰｸﾞ表!$AD$21</f>
        <v>須賀川ブルーインパルス</v>
      </c>
      <c r="J30" s="39" t="s">
        <v>102</v>
      </c>
      <c r="K30" s="138"/>
      <c r="L30" s="36">
        <v>23</v>
      </c>
      <c r="M30" s="37">
        <v>0.56874999999999998</v>
      </c>
      <c r="N30" s="39" t="s">
        <v>103</v>
      </c>
      <c r="O30" s="52" t="str">
        <f>ﾘｰｸﾞ表!$AD$10</f>
        <v>Ａｏｉトップガン</v>
      </c>
      <c r="P30" s="36">
        <v>5</v>
      </c>
      <c r="Q30" s="36" t="s">
        <v>33</v>
      </c>
      <c r="R30" s="36">
        <v>9</v>
      </c>
      <c r="S30" s="38" t="str">
        <f>ﾘｰｸﾞ表!$AD$19</f>
        <v>キングフューチャーズ</v>
      </c>
      <c r="T30" s="39" t="s">
        <v>104</v>
      </c>
    </row>
    <row r="31" spans="1:20" s="34" customFormat="1" ht="17.45" customHeight="1" x14ac:dyDescent="0.15">
      <c r="A31" s="179"/>
      <c r="B31" s="83">
        <v>24</v>
      </c>
      <c r="C31" s="84">
        <v>0.57499999999999996</v>
      </c>
      <c r="D31" s="85" t="s">
        <v>105</v>
      </c>
      <c r="E31" s="86" t="str">
        <f>ﾘｰｸﾞ表!$AD$44</f>
        <v>鳥川トレルンジャー</v>
      </c>
      <c r="F31" s="83">
        <v>7</v>
      </c>
      <c r="G31" s="83" t="s">
        <v>33</v>
      </c>
      <c r="H31" s="83">
        <v>0</v>
      </c>
      <c r="I31" s="87" t="str">
        <f>ﾘｰｸﾞ表!$AD$55</f>
        <v>新鶴ファイターズＪｒ</v>
      </c>
      <c r="J31" s="85" t="s">
        <v>106</v>
      </c>
      <c r="K31" s="138"/>
      <c r="L31" s="36">
        <v>24</v>
      </c>
      <c r="M31" s="37">
        <v>0.57499999999999996</v>
      </c>
      <c r="N31" s="39" t="s">
        <v>107</v>
      </c>
      <c r="O31" s="52" t="str">
        <f>ﾘｰｸﾞ表!$AD$29</f>
        <v>永盛ミュートス・キッズ</v>
      </c>
      <c r="P31" s="36">
        <v>10</v>
      </c>
      <c r="Q31" s="36" t="s">
        <v>33</v>
      </c>
      <c r="R31" s="36">
        <v>9</v>
      </c>
      <c r="S31" s="38" t="str">
        <f>ﾘｰｸﾞ表!$AD$9</f>
        <v>Ｓ．Ｎ．Ｄ．Ｃ　ＧＡＣＫＹ’Ｓ</v>
      </c>
      <c r="T31" s="39" t="s">
        <v>108</v>
      </c>
    </row>
    <row r="32" spans="1:20" s="34" customFormat="1" ht="17.45" customHeight="1" x14ac:dyDescent="0.15">
      <c r="A32" s="179"/>
      <c r="B32" s="83">
        <v>25</v>
      </c>
      <c r="C32" s="84">
        <v>0.58125000000000004</v>
      </c>
      <c r="D32" s="85" t="s">
        <v>109</v>
      </c>
      <c r="E32" s="86" t="str">
        <f>ﾘｰｸﾞ表!$AD$42</f>
        <v>須賀川ゴジラキッズＤＢＣ</v>
      </c>
      <c r="F32" s="83">
        <v>4</v>
      </c>
      <c r="G32" s="83" t="s">
        <v>33</v>
      </c>
      <c r="H32" s="83">
        <v>3</v>
      </c>
      <c r="I32" s="87" t="str">
        <f>ﾘｰｸﾞ表!$AD$53</f>
        <v>Ｓ．Ｎ．Ｄ．Ｃ　ＧＡＣＫＹ’Ｓ　Ｊｒ</v>
      </c>
      <c r="J32" s="85" t="s">
        <v>110</v>
      </c>
      <c r="K32" s="138"/>
      <c r="L32" s="83">
        <v>25</v>
      </c>
      <c r="M32" s="84">
        <v>0.58125000000000004</v>
      </c>
      <c r="N32" s="85" t="s">
        <v>111</v>
      </c>
      <c r="O32" s="86" t="str">
        <f>ﾘｰｸﾞ表!$AD$43</f>
        <v>須賀川ブルーインパルス・ジュニア</v>
      </c>
      <c r="P32" s="83">
        <v>8</v>
      </c>
      <c r="Q32" s="83" t="s">
        <v>33</v>
      </c>
      <c r="R32" s="83">
        <v>0</v>
      </c>
      <c r="S32" s="87" t="str">
        <f>ﾘｰｸﾞ表!$AD$56</f>
        <v>須賀川ミニラキッズ</v>
      </c>
      <c r="T32" s="85" t="s">
        <v>112</v>
      </c>
    </row>
    <row r="33" spans="1:20" s="34" customFormat="1" ht="15" customHeight="1" x14ac:dyDescent="0.15">
      <c r="A33" s="179"/>
      <c r="B33" s="36">
        <v>26</v>
      </c>
      <c r="C33" s="37">
        <v>0.58750000000000002</v>
      </c>
      <c r="D33" s="39" t="s">
        <v>113</v>
      </c>
      <c r="E33" s="52" t="str">
        <f>ﾘｰｸﾞ表!$AD$6</f>
        <v>鳥川ライジングファルコン</v>
      </c>
      <c r="F33" s="36">
        <v>6</v>
      </c>
      <c r="G33" s="36" t="s">
        <v>33</v>
      </c>
      <c r="H33" s="36">
        <v>8</v>
      </c>
      <c r="I33" s="38" t="str">
        <f>ﾘｰｸﾞ表!$AD$20</f>
        <v>本宮ドッジボールスポーツ少年団</v>
      </c>
      <c r="J33" s="39" t="s">
        <v>114</v>
      </c>
      <c r="K33" s="138"/>
      <c r="L33" s="83">
        <v>26</v>
      </c>
      <c r="M33" s="84">
        <v>0.58750000000000002</v>
      </c>
      <c r="N33" s="85" t="s">
        <v>115</v>
      </c>
      <c r="O33" s="86" t="str">
        <f>ﾘｰｸﾞ表!$AD$41</f>
        <v>Ａｏｉミラクルキッズ</v>
      </c>
      <c r="P33" s="83">
        <v>4</v>
      </c>
      <c r="Q33" s="83" t="s">
        <v>33</v>
      </c>
      <c r="R33" s="83">
        <v>3</v>
      </c>
      <c r="S33" s="87" t="str">
        <f>ﾘｰｸﾞ表!$AD$54</f>
        <v>キングフューチャーズＪｒ</v>
      </c>
      <c r="T33" s="85" t="s">
        <v>116</v>
      </c>
    </row>
    <row r="34" spans="1:20" s="34" customFormat="1" ht="15" customHeight="1" x14ac:dyDescent="0.15">
      <c r="A34" s="179"/>
      <c r="B34" s="36">
        <v>27</v>
      </c>
      <c r="C34" s="37">
        <v>0.59375</v>
      </c>
      <c r="D34" s="39" t="s">
        <v>117</v>
      </c>
      <c r="E34" s="108" t="str">
        <f>ﾘｰｸﾞ表!$AD$8</f>
        <v>いいのフェニックス</v>
      </c>
      <c r="F34" s="36">
        <v>7</v>
      </c>
      <c r="G34" s="36" t="s">
        <v>33</v>
      </c>
      <c r="H34" s="36">
        <v>8</v>
      </c>
      <c r="I34" s="38" t="str">
        <f>ﾘｰｸﾞ表!$AD$28</f>
        <v>ブルースターキング</v>
      </c>
      <c r="J34" s="39" t="s">
        <v>118</v>
      </c>
      <c r="K34" s="138"/>
      <c r="L34" s="36">
        <v>27</v>
      </c>
      <c r="M34" s="37">
        <v>0.59375</v>
      </c>
      <c r="N34" s="39" t="s">
        <v>119</v>
      </c>
      <c r="O34" s="108" t="str">
        <f>ﾘｰｸﾞ表!$AD$29</f>
        <v>永盛ミュートス・キッズ</v>
      </c>
      <c r="P34" s="36">
        <v>8</v>
      </c>
      <c r="Q34" s="36" t="s">
        <v>33</v>
      </c>
      <c r="R34" s="36">
        <v>9</v>
      </c>
      <c r="S34" s="38" t="str">
        <f>ﾘｰｸﾞ表!$AD$18</f>
        <v>城西レッドウイングス</v>
      </c>
      <c r="T34" s="39" t="s">
        <v>120</v>
      </c>
    </row>
    <row r="35" spans="1:20" s="34" customFormat="1" ht="17.45" customHeight="1" x14ac:dyDescent="0.15">
      <c r="A35" s="180"/>
      <c r="B35" s="83">
        <v>28</v>
      </c>
      <c r="C35" s="84">
        <v>0.6</v>
      </c>
      <c r="D35" s="85" t="s">
        <v>121</v>
      </c>
      <c r="E35" s="86" t="str">
        <f>ﾘｰｸﾞ表!$AD$40</f>
        <v>南相シーガルズ</v>
      </c>
      <c r="F35" s="83">
        <v>7</v>
      </c>
      <c r="G35" s="83" t="s">
        <v>33</v>
      </c>
      <c r="H35" s="83">
        <v>3</v>
      </c>
      <c r="I35" s="86" t="str">
        <f>ﾘｰｸﾞ表!$AD$44</f>
        <v>鳥川トレルンジャー</v>
      </c>
      <c r="J35" s="85" t="s">
        <v>122</v>
      </c>
      <c r="K35" s="138"/>
      <c r="L35" s="36">
        <v>28</v>
      </c>
      <c r="M35" s="37">
        <v>0.6</v>
      </c>
      <c r="N35" s="39" t="s">
        <v>123</v>
      </c>
      <c r="O35" s="108" t="str">
        <f>ﾘｰｸﾞ表!$AD$7</f>
        <v>ＦＵＫＵＳＨＩＭＡ　Ｂｅ　Ｆｌｙ</v>
      </c>
      <c r="P35" s="36">
        <v>10</v>
      </c>
      <c r="Q35" s="36" t="s">
        <v>33</v>
      </c>
      <c r="R35" s="36">
        <v>8</v>
      </c>
      <c r="S35" s="38" t="str">
        <f>ﾘｰｸﾞ表!$AD$19</f>
        <v>キングフューチャーズ</v>
      </c>
      <c r="T35" s="39" t="s">
        <v>124</v>
      </c>
    </row>
    <row r="36" spans="1:20" s="34" customFormat="1" ht="17.45" customHeight="1" x14ac:dyDescent="0.15">
      <c r="A36" s="191"/>
      <c r="B36" s="172"/>
      <c r="C36" s="172"/>
      <c r="D36" s="172"/>
      <c r="E36" s="172"/>
      <c r="F36" s="172"/>
      <c r="G36" s="172"/>
      <c r="H36" s="172"/>
      <c r="I36" s="172"/>
      <c r="J36" s="172"/>
      <c r="K36" s="190"/>
      <c r="L36" s="83">
        <v>29</v>
      </c>
      <c r="M36" s="84">
        <v>0.60624999999999996</v>
      </c>
      <c r="N36" s="85" t="s">
        <v>125</v>
      </c>
      <c r="O36" s="86" t="str">
        <f>ﾘｰｸﾞ表!$AD$43</f>
        <v>須賀川ブルーインパルス・ジュニア</v>
      </c>
      <c r="P36" s="83">
        <v>7</v>
      </c>
      <c r="Q36" s="83" t="s">
        <v>33</v>
      </c>
      <c r="R36" s="83">
        <v>3</v>
      </c>
      <c r="S36" s="87" t="str">
        <f>ﾘｰｸﾞ表!$AD$52</f>
        <v>城西レッドウイングスＪｒ</v>
      </c>
      <c r="T36" s="85" t="s">
        <v>126</v>
      </c>
    </row>
    <row r="37" spans="1:20" s="34" customFormat="1" ht="17.45" customHeight="1" x14ac:dyDescent="0.15">
      <c r="A37" s="192" t="s">
        <v>95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4"/>
      <c r="L37" s="194"/>
      <c r="M37" s="194"/>
      <c r="N37" s="194"/>
      <c r="O37" s="194"/>
      <c r="P37" s="194"/>
      <c r="Q37" s="194"/>
      <c r="R37" s="194"/>
      <c r="S37" s="194"/>
      <c r="T37" s="195"/>
    </row>
    <row r="38" spans="1:20" s="34" customFormat="1" ht="17.45" customHeight="1" x14ac:dyDescent="0.15">
      <c r="A38" s="167" t="s">
        <v>127</v>
      </c>
      <c r="B38" s="40">
        <v>29</v>
      </c>
      <c r="C38" s="41">
        <v>0.625</v>
      </c>
      <c r="D38" s="42" t="s">
        <v>128</v>
      </c>
      <c r="E38" s="38" t="str">
        <f>ﾘｰｸﾞ表!$AD$20</f>
        <v>本宮ドッジボールスポーツ少年団</v>
      </c>
      <c r="F38" s="40">
        <v>8</v>
      </c>
      <c r="G38" s="40" t="s">
        <v>33</v>
      </c>
      <c r="H38" s="40">
        <v>5</v>
      </c>
      <c r="I38" s="38" t="str">
        <f>ﾘｰｸﾞ表!$AD$28</f>
        <v>ブルースターキング</v>
      </c>
      <c r="J38" s="42" t="s">
        <v>129</v>
      </c>
      <c r="K38" s="43"/>
      <c r="L38" s="44"/>
      <c r="M38" s="45"/>
      <c r="N38" s="46"/>
      <c r="O38" s="47"/>
      <c r="P38" s="44"/>
      <c r="Q38" s="44"/>
      <c r="R38" s="44"/>
      <c r="S38" s="44"/>
      <c r="T38" s="46"/>
    </row>
    <row r="39" spans="1:20" s="34" customFormat="1" ht="17.45" customHeight="1" x14ac:dyDescent="0.15">
      <c r="A39" s="168"/>
      <c r="B39" s="36">
        <v>30</v>
      </c>
      <c r="C39" s="37">
        <v>0.63124999999999998</v>
      </c>
      <c r="D39" s="39" t="s">
        <v>130</v>
      </c>
      <c r="E39" s="108" t="str">
        <f>ﾘｰｸﾞ表!$AD$7</f>
        <v>ＦＵＫＵＳＨＩＭＡ　Ｂｅ　Ｆｌｙ</v>
      </c>
      <c r="F39" s="36">
        <v>2</v>
      </c>
      <c r="G39" s="36" t="s">
        <v>33</v>
      </c>
      <c r="H39" s="36">
        <v>10</v>
      </c>
      <c r="I39" s="38" t="str">
        <f>ﾘｰｸﾞ表!$AD$18</f>
        <v>城西レッドウイングス</v>
      </c>
      <c r="J39" s="22" t="s">
        <v>131</v>
      </c>
      <c r="K39" s="43"/>
      <c r="L39" s="44"/>
      <c r="M39" s="45"/>
      <c r="N39" s="46"/>
      <c r="O39" s="47"/>
      <c r="P39" s="44"/>
      <c r="Q39" s="44"/>
      <c r="R39" s="44"/>
      <c r="S39" s="44"/>
      <c r="T39" s="48"/>
    </row>
    <row r="40" spans="1:20" s="34" customFormat="1" ht="17.45" customHeight="1" x14ac:dyDescent="0.15">
      <c r="A40" s="169" t="s">
        <v>132</v>
      </c>
      <c r="B40" s="83">
        <v>31</v>
      </c>
      <c r="C40" s="84">
        <v>0.63749999999999996</v>
      </c>
      <c r="D40" s="85" t="s">
        <v>133</v>
      </c>
      <c r="E40" s="86" t="str">
        <f>ﾘｰｸﾞ表!$AD$40</f>
        <v>南相シーガルズ</v>
      </c>
      <c r="F40" s="83">
        <v>5</v>
      </c>
      <c r="G40" s="83" t="s">
        <v>33</v>
      </c>
      <c r="H40" s="83">
        <v>3</v>
      </c>
      <c r="I40" s="86" t="str">
        <f>ﾘｰｸﾞ表!$AD$42</f>
        <v>須賀川ゴジラキッズＤＢＣ</v>
      </c>
      <c r="J40" s="88" t="s">
        <v>134</v>
      </c>
      <c r="K40" s="43"/>
      <c r="L40" s="44"/>
      <c r="M40" s="45"/>
      <c r="N40" s="46"/>
      <c r="O40" s="49"/>
      <c r="P40" s="44"/>
      <c r="Q40" s="44"/>
      <c r="R40" s="44"/>
      <c r="S40" s="44"/>
      <c r="T40" s="48"/>
    </row>
    <row r="41" spans="1:20" s="34" customFormat="1" ht="17.45" customHeight="1" x14ac:dyDescent="0.15">
      <c r="A41" s="169"/>
      <c r="B41" s="83">
        <v>32</v>
      </c>
      <c r="C41" s="84">
        <v>0.64375000000000004</v>
      </c>
      <c r="D41" s="85" t="s">
        <v>135</v>
      </c>
      <c r="E41" s="86" t="str">
        <f>ﾘｰｸﾞ表!$AD$41</f>
        <v>Ａｏｉミラクルキッズ</v>
      </c>
      <c r="F41" s="83">
        <v>4</v>
      </c>
      <c r="G41" s="83" t="s">
        <v>33</v>
      </c>
      <c r="H41" s="83">
        <v>3</v>
      </c>
      <c r="I41" s="86" t="str">
        <f>ﾘｰｸﾞ表!$AD$43</f>
        <v>須賀川ブルーインパルス・ジュニア</v>
      </c>
      <c r="J41" s="88" t="s">
        <v>136</v>
      </c>
      <c r="K41" s="43"/>
      <c r="L41" s="44"/>
      <c r="M41" s="45"/>
      <c r="N41" s="46"/>
      <c r="O41" s="47"/>
      <c r="P41" s="50"/>
      <c r="Q41" s="44"/>
      <c r="R41" s="50"/>
      <c r="S41" s="47"/>
      <c r="T41" s="48"/>
    </row>
    <row r="42" spans="1:20" s="34" customFormat="1" ht="17.45" customHeight="1" x14ac:dyDescent="0.15">
      <c r="A42" s="21" t="s">
        <v>137</v>
      </c>
      <c r="B42" s="36">
        <v>33</v>
      </c>
      <c r="C42" s="37">
        <v>0.65</v>
      </c>
      <c r="D42" s="39" t="s">
        <v>138</v>
      </c>
      <c r="E42" s="38" t="str">
        <f>ﾘｰｸﾞ表!$AD$28</f>
        <v>ブルースターキング</v>
      </c>
      <c r="F42" s="36">
        <v>8</v>
      </c>
      <c r="G42" s="36" t="s">
        <v>33</v>
      </c>
      <c r="H42" s="36">
        <v>7</v>
      </c>
      <c r="I42" s="108" t="str">
        <f>ﾘｰｸﾞ表!$AD$7</f>
        <v>ＦＵＫＵＳＨＩＭＡ　Ｂｅ　Ｆｌｙ</v>
      </c>
      <c r="J42" s="22" t="s">
        <v>139</v>
      </c>
      <c r="K42" s="43"/>
      <c r="L42" s="44"/>
      <c r="M42" s="45"/>
      <c r="N42" s="46"/>
      <c r="O42" s="47"/>
      <c r="P42" s="44"/>
      <c r="Q42" s="44"/>
      <c r="R42" s="44"/>
      <c r="S42" s="44"/>
      <c r="T42" s="48"/>
    </row>
    <row r="43" spans="1:20" s="34" customFormat="1" ht="17.45" customHeight="1" x14ac:dyDescent="0.15">
      <c r="A43" s="88" t="s">
        <v>140</v>
      </c>
      <c r="B43" s="83">
        <v>34</v>
      </c>
      <c r="C43" s="84">
        <v>0.65625</v>
      </c>
      <c r="D43" s="85" t="s">
        <v>141</v>
      </c>
      <c r="E43" s="86" t="str">
        <f>ﾘｰｸﾞ表!$AD$40</f>
        <v>南相シーガルズ</v>
      </c>
      <c r="F43" s="83">
        <v>5</v>
      </c>
      <c r="G43" s="83" t="s">
        <v>33</v>
      </c>
      <c r="H43" s="83">
        <v>4</v>
      </c>
      <c r="I43" s="86" t="str">
        <f>ﾘｰｸﾞ表!$AD$41</f>
        <v>Ａｏｉミラクルキッズ</v>
      </c>
      <c r="J43" s="88" t="s">
        <v>142</v>
      </c>
      <c r="K43" s="51"/>
      <c r="L43" s="44"/>
      <c r="M43" s="45"/>
      <c r="N43" s="46"/>
      <c r="O43" s="47"/>
      <c r="P43" s="44"/>
      <c r="Q43" s="44"/>
      <c r="R43" s="44"/>
      <c r="S43" s="44"/>
      <c r="T43" s="48"/>
    </row>
    <row r="44" spans="1:20" s="34" customFormat="1" ht="17.45" customHeight="1" x14ac:dyDescent="0.15">
      <c r="A44" s="168" t="s">
        <v>143</v>
      </c>
      <c r="B44" s="171">
        <v>35</v>
      </c>
      <c r="C44" s="173">
        <v>0.66666666666666663</v>
      </c>
      <c r="D44" s="174" t="s">
        <v>144</v>
      </c>
      <c r="E44" s="175" t="s">
        <v>240</v>
      </c>
      <c r="F44" s="36">
        <v>4</v>
      </c>
      <c r="G44" s="36" t="s">
        <v>33</v>
      </c>
      <c r="H44" s="36">
        <v>8</v>
      </c>
      <c r="I44" s="175" t="s">
        <v>241</v>
      </c>
      <c r="J44" s="177" t="s">
        <v>145</v>
      </c>
      <c r="K44" s="53"/>
      <c r="L44" s="44"/>
      <c r="M44" s="45"/>
      <c r="N44" s="46"/>
      <c r="O44" s="49"/>
      <c r="P44" s="44"/>
      <c r="Q44" s="44"/>
      <c r="R44" s="44"/>
      <c r="S44" s="44"/>
      <c r="T44" s="48"/>
    </row>
    <row r="45" spans="1:20" s="34" customFormat="1" ht="17.45" customHeight="1" x14ac:dyDescent="0.15">
      <c r="A45" s="170"/>
      <c r="B45" s="172"/>
      <c r="C45" s="172"/>
      <c r="D45" s="170"/>
      <c r="E45" s="176"/>
      <c r="F45" s="36">
        <v>7</v>
      </c>
      <c r="G45" s="36" t="s">
        <v>33</v>
      </c>
      <c r="H45" s="36">
        <v>9</v>
      </c>
      <c r="I45" s="176"/>
      <c r="J45" s="170"/>
      <c r="K45" s="51"/>
      <c r="L45" s="44"/>
      <c r="M45" s="45"/>
      <c r="N45" s="46"/>
      <c r="O45" s="47"/>
      <c r="P45" s="50"/>
      <c r="Q45" s="44"/>
      <c r="R45" s="50"/>
      <c r="S45" s="47"/>
      <c r="T45" s="48"/>
    </row>
    <row r="46" spans="1:20" ht="17.45" customHeight="1" x14ac:dyDescent="0.15">
      <c r="A46" s="170"/>
      <c r="B46" s="172"/>
      <c r="C46" s="172"/>
      <c r="D46" s="170"/>
      <c r="E46" s="176"/>
      <c r="F46" s="278" t="s">
        <v>242</v>
      </c>
      <c r="G46" s="36" t="s">
        <v>33</v>
      </c>
      <c r="H46" s="278" t="s">
        <v>242</v>
      </c>
      <c r="I46" s="176"/>
      <c r="J46" s="170"/>
      <c r="K46" s="54"/>
      <c r="L46" s="44"/>
      <c r="M46" s="45"/>
      <c r="N46" s="46"/>
      <c r="O46" s="49"/>
      <c r="P46" s="44"/>
      <c r="Q46" s="44"/>
      <c r="R46" s="44"/>
      <c r="S46" s="44"/>
      <c r="T46" s="48"/>
    </row>
    <row r="47" spans="1:20" ht="17.45" customHeight="1" x14ac:dyDescent="0.15">
      <c r="A47" s="55"/>
      <c r="B47" s="56"/>
      <c r="C47" s="57"/>
      <c r="D47" s="57"/>
      <c r="E47" s="58"/>
      <c r="F47" s="56"/>
      <c r="G47" s="56"/>
      <c r="H47" s="56"/>
      <c r="I47" s="56"/>
      <c r="J47" s="58"/>
      <c r="K47" s="54"/>
      <c r="L47" s="44"/>
      <c r="M47" s="45"/>
      <c r="N47" s="46"/>
      <c r="O47" s="49"/>
      <c r="P47" s="44"/>
      <c r="Q47" s="44"/>
      <c r="R47" s="44"/>
      <c r="S47" s="44"/>
      <c r="T47" s="48"/>
    </row>
    <row r="48" spans="1:20" ht="17.45" customHeight="1" x14ac:dyDescent="0.15">
      <c r="A48" s="59"/>
      <c r="B48" s="44"/>
      <c r="C48" s="45"/>
      <c r="D48" s="60"/>
      <c r="E48" s="61"/>
      <c r="F48" s="44"/>
      <c r="G48" s="44"/>
      <c r="H48" s="44"/>
      <c r="I48" s="44"/>
      <c r="J48" s="62"/>
      <c r="K48" s="54"/>
      <c r="L48" s="44"/>
      <c r="M48" s="45"/>
      <c r="N48" s="46"/>
      <c r="O48" s="54"/>
      <c r="P48" s="44"/>
      <c r="Q48" s="44"/>
      <c r="R48" s="44"/>
      <c r="S48" s="48"/>
      <c r="T48" s="48"/>
    </row>
    <row r="49" spans="1:20" ht="17.45" customHeight="1" x14ac:dyDescent="0.15">
      <c r="A49" s="63"/>
      <c r="B49" s="44"/>
      <c r="C49" s="45"/>
      <c r="D49" s="45"/>
      <c r="E49" s="34"/>
      <c r="F49" s="44"/>
      <c r="G49" s="44"/>
      <c r="H49" s="44"/>
      <c r="I49" s="44"/>
      <c r="J49" s="34"/>
      <c r="K49" s="54"/>
      <c r="L49" s="44"/>
      <c r="M49" s="45"/>
      <c r="N49" s="46"/>
      <c r="O49" s="44"/>
      <c r="P49" s="44"/>
      <c r="Q49" s="44"/>
      <c r="R49" s="44"/>
      <c r="S49" s="44"/>
      <c r="T49" s="64"/>
    </row>
    <row r="50" spans="1:20" ht="17.45" customHeight="1" x14ac:dyDescent="0.15">
      <c r="A50" s="34"/>
      <c r="B50" s="44"/>
      <c r="C50" s="65"/>
      <c r="D50" s="65"/>
      <c r="E50" s="66"/>
      <c r="F50" s="34"/>
      <c r="G50" s="44"/>
      <c r="H50" s="34"/>
      <c r="I50" s="34"/>
      <c r="J50" s="66"/>
      <c r="K50" s="53"/>
      <c r="L50" s="67"/>
      <c r="M50" s="50"/>
      <c r="N50" s="68"/>
      <c r="O50" s="49"/>
      <c r="P50" s="44"/>
      <c r="Q50" s="44"/>
      <c r="R50" s="44"/>
      <c r="S50" s="49"/>
      <c r="T50" s="69"/>
    </row>
    <row r="51" spans="1:20" ht="17.45" customHeight="1" x14ac:dyDescent="0.15">
      <c r="K51" s="53"/>
      <c r="L51" s="67"/>
      <c r="M51" s="50"/>
      <c r="N51" s="68"/>
      <c r="O51" s="49"/>
      <c r="P51" s="44"/>
      <c r="Q51" s="44"/>
      <c r="R51" s="44"/>
      <c r="S51" s="49"/>
      <c r="T51" s="69"/>
    </row>
  </sheetData>
  <mergeCells count="111">
    <mergeCell ref="A44:A46"/>
    <mergeCell ref="B44:B46"/>
    <mergeCell ref="C44:C46"/>
    <mergeCell ref="D44:D46"/>
    <mergeCell ref="E44:E46"/>
    <mergeCell ref="I44:I46"/>
    <mergeCell ref="J44:J46"/>
    <mergeCell ref="A5:A26"/>
    <mergeCell ref="K5:K26"/>
    <mergeCell ref="B15:J15"/>
    <mergeCell ref="D7:E7"/>
    <mergeCell ref="D8:E8"/>
    <mergeCell ref="D9:E9"/>
    <mergeCell ref="D10:E10"/>
    <mergeCell ref="I14:J14"/>
    <mergeCell ref="I5:J5"/>
    <mergeCell ref="I6:J6"/>
    <mergeCell ref="I7:J7"/>
    <mergeCell ref="I8:J8"/>
    <mergeCell ref="A27:T28"/>
    <mergeCell ref="A29:A35"/>
    <mergeCell ref="K29:K36"/>
    <mergeCell ref="A36:J36"/>
    <mergeCell ref="A37:T37"/>
    <mergeCell ref="A38:A39"/>
    <mergeCell ref="A40:A41"/>
    <mergeCell ref="I17:J17"/>
    <mergeCell ref="D26:E26"/>
    <mergeCell ref="I18:J18"/>
    <mergeCell ref="D22:E22"/>
    <mergeCell ref="D23:E23"/>
    <mergeCell ref="D24:E24"/>
    <mergeCell ref="D25:E25"/>
    <mergeCell ref="I24:J24"/>
    <mergeCell ref="I25:J25"/>
    <mergeCell ref="A1:T1"/>
    <mergeCell ref="I19:J19"/>
    <mergeCell ref="I20:J20"/>
    <mergeCell ref="I21:J21"/>
    <mergeCell ref="I22:J22"/>
    <mergeCell ref="I23:J23"/>
    <mergeCell ref="I26:J26"/>
    <mergeCell ref="N26:O26"/>
    <mergeCell ref="N25:O25"/>
    <mergeCell ref="S26:T26"/>
    <mergeCell ref="D5:E5"/>
    <mergeCell ref="D4:F4"/>
    <mergeCell ref="D12:E12"/>
    <mergeCell ref="D20:E20"/>
    <mergeCell ref="D21:E21"/>
    <mergeCell ref="N6:O6"/>
    <mergeCell ref="N7:O7"/>
    <mergeCell ref="N3:T3"/>
    <mergeCell ref="K3:M3"/>
    <mergeCell ref="D11:E11"/>
    <mergeCell ref="D13:E13"/>
    <mergeCell ref="D14:E14"/>
    <mergeCell ref="D16:E16"/>
    <mergeCell ref="D6:E6"/>
    <mergeCell ref="I9:J9"/>
    <mergeCell ref="I10:J10"/>
    <mergeCell ref="I11:J11"/>
    <mergeCell ref="I12:J12"/>
    <mergeCell ref="N19:O19"/>
    <mergeCell ref="N16:O16"/>
    <mergeCell ref="D17:E17"/>
    <mergeCell ref="D18:E18"/>
    <mergeCell ref="D19:E19"/>
    <mergeCell ref="I16:J16"/>
    <mergeCell ref="L15:T15"/>
    <mergeCell ref="A3:C3"/>
    <mergeCell ref="D3:J3"/>
    <mergeCell ref="H4:J4"/>
    <mergeCell ref="I13:J13"/>
    <mergeCell ref="S25:T25"/>
    <mergeCell ref="S24:T24"/>
    <mergeCell ref="N24:O24"/>
    <mergeCell ref="S6:T6"/>
    <mergeCell ref="S7:T7"/>
    <mergeCell ref="S11:T11"/>
    <mergeCell ref="N9:O9"/>
    <mergeCell ref="N10:O10"/>
    <mergeCell ref="N11:O11"/>
    <mergeCell ref="N23:O23"/>
    <mergeCell ref="N22:O22"/>
    <mergeCell ref="N21:O21"/>
    <mergeCell ref="N20:O20"/>
    <mergeCell ref="N17:O17"/>
    <mergeCell ref="N18:O18"/>
    <mergeCell ref="R4:T4"/>
    <mergeCell ref="N13:O13"/>
    <mergeCell ref="N12:O12"/>
    <mergeCell ref="S8:T8"/>
    <mergeCell ref="S9:T9"/>
    <mergeCell ref="N4:P4"/>
    <mergeCell ref="N8:O8"/>
    <mergeCell ref="N5:O5"/>
    <mergeCell ref="S5:T5"/>
    <mergeCell ref="S23:T23"/>
    <mergeCell ref="S22:T22"/>
    <mergeCell ref="S20:T20"/>
    <mergeCell ref="S21:T21"/>
    <mergeCell ref="S10:T10"/>
    <mergeCell ref="S12:T12"/>
    <mergeCell ref="S19:T19"/>
    <mergeCell ref="S18:T18"/>
    <mergeCell ref="S17:T17"/>
    <mergeCell ref="S16:T16"/>
    <mergeCell ref="S13:T13"/>
    <mergeCell ref="S14:T14"/>
    <mergeCell ref="N14:O14"/>
  </mergeCells>
  <phoneticPr fontId="2"/>
  <printOptions horizontalCentered="1"/>
  <pageMargins left="0.59055118110236227" right="0.59055118110236227" top="0.78740157480314965" bottom="0.39370078740157483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61"/>
  <sheetViews>
    <sheetView zoomScale="130" zoomScaleNormal="130" workbookViewId="0">
      <selection activeCell="A2" sqref="A2:Z2"/>
    </sheetView>
  </sheetViews>
  <sheetFormatPr defaultColWidth="9" defaultRowHeight="13.5" x14ac:dyDescent="0.15"/>
  <cols>
    <col min="1" max="1" width="3.625" style="3" customWidth="1"/>
    <col min="2" max="2" width="20.625" style="3" customWidth="1"/>
    <col min="3" max="17" width="3.125" style="3" customWidth="1"/>
    <col min="18" max="22" width="2.625" style="3" customWidth="1"/>
    <col min="23" max="23" width="5.625" style="3" customWidth="1"/>
    <col min="24" max="25" width="3.625" style="3" customWidth="1"/>
    <col min="26" max="26" width="5.625" style="3" customWidth="1"/>
    <col min="27" max="27" width="9" style="3"/>
    <col min="28" max="28" width="4.375" style="3" customWidth="1"/>
    <col min="29" max="29" width="9" style="3"/>
    <col min="30" max="30" width="27" style="3" customWidth="1"/>
    <col min="31" max="16384" width="9" style="3"/>
  </cols>
  <sheetData>
    <row r="1" spans="1:30" x14ac:dyDescent="0.15">
      <c r="W1" s="213"/>
      <c r="X1" s="214"/>
      <c r="Y1" s="214"/>
      <c r="Z1" s="214"/>
    </row>
    <row r="2" spans="1:30" ht="28.5" customHeight="1" x14ac:dyDescent="0.15">
      <c r="A2" s="205" t="s">
        <v>62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30" ht="18.75" x14ac:dyDescent="0.15">
      <c r="A3" s="206" t="s">
        <v>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30" ht="5.0999999999999996" customHeight="1" thickBot="1" x14ac:dyDescent="0.2"/>
    <row r="5" spans="1:30" ht="24.95" customHeight="1" thickBot="1" x14ac:dyDescent="0.2">
      <c r="A5" s="225" t="s">
        <v>12</v>
      </c>
      <c r="B5" s="225"/>
      <c r="C5" s="198">
        <v>1</v>
      </c>
      <c r="D5" s="199"/>
      <c r="E5" s="239"/>
      <c r="F5" s="198">
        <v>2</v>
      </c>
      <c r="G5" s="199"/>
      <c r="H5" s="239"/>
      <c r="I5" s="198">
        <v>3</v>
      </c>
      <c r="J5" s="199"/>
      <c r="K5" s="239"/>
      <c r="L5" s="198">
        <v>4</v>
      </c>
      <c r="M5" s="199"/>
      <c r="N5" s="199"/>
      <c r="O5" s="198">
        <v>5</v>
      </c>
      <c r="P5" s="199"/>
      <c r="Q5" s="199"/>
      <c r="R5" s="241" t="s">
        <v>2</v>
      </c>
      <c r="S5" s="242"/>
      <c r="T5" s="242"/>
      <c r="U5" s="242"/>
      <c r="V5" s="243"/>
      <c r="W5" s="90" t="s">
        <v>3</v>
      </c>
      <c r="X5" s="244" t="s">
        <v>4</v>
      </c>
      <c r="Y5" s="245"/>
      <c r="Z5" s="90" t="s">
        <v>5</v>
      </c>
      <c r="AC5" s="3" t="s">
        <v>236</v>
      </c>
      <c r="AD5" s="3" t="s">
        <v>235</v>
      </c>
    </row>
    <row r="6" spans="1:30" ht="15" customHeight="1" thickBot="1" x14ac:dyDescent="0.2">
      <c r="A6" s="208">
        <v>1</v>
      </c>
      <c r="B6" s="240" t="s">
        <v>190</v>
      </c>
      <c r="C6" s="226"/>
      <c r="D6" s="227"/>
      <c r="E6" s="228"/>
      <c r="F6" s="200" t="str">
        <f>IF(F7+H7&gt;0,IF(F7&gt;H7,"○",IF(F7&lt;H7,"×","△")),"")</f>
        <v>×</v>
      </c>
      <c r="G6" s="201"/>
      <c r="H6" s="204"/>
      <c r="I6" s="200" t="str">
        <f>IF(I7+K7&gt;0,IF(I7&gt;K7,"○",IF(I7&lt;K7,"×","△")),"")</f>
        <v>×</v>
      </c>
      <c r="J6" s="201"/>
      <c r="K6" s="204"/>
      <c r="L6" s="200" t="str">
        <f>IF(L7+N7&gt;0,IF(L7&gt;N7,"○",IF(L7&lt;N7,"×","△")),"")</f>
        <v>×</v>
      </c>
      <c r="M6" s="201"/>
      <c r="N6" s="201"/>
      <c r="O6" s="200" t="str">
        <f>IF(O7+Q7&gt;0,IF(O7&gt;Q7,"○",IF(O7&lt;Q7,"×","△")),"")</f>
        <v>△</v>
      </c>
      <c r="P6" s="201"/>
      <c r="Q6" s="201"/>
      <c r="R6" s="212">
        <f>COUNTIF(C6:Q7,"○")</f>
        <v>0</v>
      </c>
      <c r="S6" s="199" t="s">
        <v>9</v>
      </c>
      <c r="T6" s="202">
        <f>COUNTIF(C6:Q7,"△")</f>
        <v>1</v>
      </c>
      <c r="U6" s="199" t="s">
        <v>9</v>
      </c>
      <c r="V6" s="203">
        <f>COUNTIF(C6:Q7,"×")</f>
        <v>3</v>
      </c>
      <c r="W6" s="197">
        <f>SUM(R6*2+T6)</f>
        <v>1</v>
      </c>
      <c r="X6" s="91" t="s">
        <v>6</v>
      </c>
      <c r="Y6" s="92">
        <f>SUM(F7,I7,L7,O7)</f>
        <v>22</v>
      </c>
      <c r="Z6" s="196">
        <v>5</v>
      </c>
      <c r="AB6" s="93"/>
      <c r="AC6" s="3" t="s">
        <v>216</v>
      </c>
      <c r="AD6" s="3" t="s">
        <v>191</v>
      </c>
    </row>
    <row r="7" spans="1:30" ht="15" customHeight="1" thickBot="1" x14ac:dyDescent="0.2">
      <c r="A7" s="209"/>
      <c r="B7" s="240"/>
      <c r="C7" s="229"/>
      <c r="D7" s="230"/>
      <c r="E7" s="231"/>
      <c r="F7" s="89">
        <f>ﾀｲﾑｽｹｼﾞｭｰﾙ!$H$22</f>
        <v>7</v>
      </c>
      <c r="G7" s="94" t="s">
        <v>33</v>
      </c>
      <c r="H7" s="95">
        <f>ﾀｲﾑｽｹｼﾞｭｰﾙ!$F$22</f>
        <v>11</v>
      </c>
      <c r="I7" s="89">
        <f>ﾀｲﾑｽｹｼﾞｭｰﾙ!$P$12</f>
        <v>5</v>
      </c>
      <c r="J7" s="94" t="s">
        <v>33</v>
      </c>
      <c r="K7" s="95">
        <f>ﾀｲﾑｽｹｼﾞｭｰﾙ!$R$12</f>
        <v>9</v>
      </c>
      <c r="L7" s="89">
        <f>ﾀｲﾑｽｹｼﾞｭｰﾙ!$R$18</f>
        <v>4</v>
      </c>
      <c r="M7" s="94" t="s">
        <v>33</v>
      </c>
      <c r="N7" s="96">
        <f>ﾀｲﾑｽｹｼﾞｭｰﾙ!$P$18</f>
        <v>9</v>
      </c>
      <c r="O7" s="89">
        <f>ﾀｲﾑｽｹｼﾞｭｰﾙ!$F$5</f>
        <v>6</v>
      </c>
      <c r="P7" s="94" t="s">
        <v>33</v>
      </c>
      <c r="Q7" s="96">
        <f>ﾀｲﾑｽｹｼﾞｭｰﾙ!$H$5</f>
        <v>6</v>
      </c>
      <c r="R7" s="212"/>
      <c r="S7" s="199"/>
      <c r="T7" s="202"/>
      <c r="U7" s="199"/>
      <c r="V7" s="203"/>
      <c r="W7" s="197"/>
      <c r="X7" s="91" t="s">
        <v>7</v>
      </c>
      <c r="Y7" s="92">
        <f>SUM(H7,K7,N7,Q7)</f>
        <v>35</v>
      </c>
      <c r="Z7" s="196"/>
      <c r="AB7" s="93"/>
      <c r="AC7" s="3" t="s">
        <v>214</v>
      </c>
      <c r="AD7" s="3" t="s">
        <v>193</v>
      </c>
    </row>
    <row r="8" spans="1:30" ht="15" customHeight="1" thickBot="1" x14ac:dyDescent="0.2">
      <c r="A8" s="208">
        <v>2</v>
      </c>
      <c r="B8" s="238" t="s">
        <v>191</v>
      </c>
      <c r="C8" s="200" t="str">
        <f>IF(C9+E9&gt;0,IF(C9&gt;E9,"○",IF(C9&lt;E9,"×","△")),"")</f>
        <v>○</v>
      </c>
      <c r="D8" s="201"/>
      <c r="E8" s="204"/>
      <c r="F8" s="226"/>
      <c r="G8" s="227"/>
      <c r="H8" s="228"/>
      <c r="I8" s="200" t="str">
        <f>IF(I9+K9&gt;0,IF(I9&gt;K9,"○",IF(I9&lt;K9,"×","△")),"")</f>
        <v>○</v>
      </c>
      <c r="J8" s="201"/>
      <c r="K8" s="204"/>
      <c r="L8" s="200" t="str">
        <f>IF(L9+N9&gt;0,IF(L9&gt;N9,"○",IF(L9&lt;N9,"×","△")),"")</f>
        <v>△</v>
      </c>
      <c r="M8" s="201"/>
      <c r="N8" s="201"/>
      <c r="O8" s="200" t="str">
        <f>IF(O9+Q9&gt;0,IF(O9&gt;Q9,"○",IF(O9&lt;Q9,"×","△")),"")</f>
        <v>○</v>
      </c>
      <c r="P8" s="201"/>
      <c r="Q8" s="201"/>
      <c r="R8" s="212">
        <f>COUNTIF(C8:Q9,"○")</f>
        <v>3</v>
      </c>
      <c r="S8" s="199" t="s">
        <v>8</v>
      </c>
      <c r="T8" s="202">
        <f>COUNTIF(C8:Q9,"△")</f>
        <v>1</v>
      </c>
      <c r="U8" s="199" t="s">
        <v>8</v>
      </c>
      <c r="V8" s="203">
        <f>COUNTIF(C8:Q9,"×")</f>
        <v>0</v>
      </c>
      <c r="W8" s="197">
        <f>SUM(R8*2+T8)</f>
        <v>7</v>
      </c>
      <c r="X8" s="91" t="s">
        <v>6</v>
      </c>
      <c r="Y8" s="92">
        <f>SUM(C9,I9,L9,O9)</f>
        <v>36</v>
      </c>
      <c r="Z8" s="196">
        <v>1</v>
      </c>
      <c r="AB8" s="93"/>
      <c r="AC8" s="3" t="s">
        <v>215</v>
      </c>
      <c r="AD8" s="3" t="s">
        <v>194</v>
      </c>
    </row>
    <row r="9" spans="1:30" ht="15" customHeight="1" thickBot="1" x14ac:dyDescent="0.2">
      <c r="A9" s="209"/>
      <c r="B9" s="238"/>
      <c r="C9" s="89">
        <f>ﾀｲﾑｽｹｼﾞｭｰﾙ!$F$22</f>
        <v>11</v>
      </c>
      <c r="D9" s="94" t="s">
        <v>33</v>
      </c>
      <c r="E9" s="95">
        <f>ﾀｲﾑｽｹｼﾞｭｰﾙ!$H$22</f>
        <v>7</v>
      </c>
      <c r="F9" s="229"/>
      <c r="G9" s="230"/>
      <c r="H9" s="231"/>
      <c r="I9" s="89">
        <f>ﾀｲﾑｽｹｼﾞｭｰﾙ!$H$20</f>
        <v>11</v>
      </c>
      <c r="J9" s="94" t="s">
        <v>33</v>
      </c>
      <c r="K9" s="95">
        <f>ﾀｲﾑｽｹｼﾞｭｰﾙ!$F$20</f>
        <v>7</v>
      </c>
      <c r="L9" s="89">
        <f>ﾀｲﾑｽｹｼﾞｭｰﾙ!$P$6</f>
        <v>8</v>
      </c>
      <c r="M9" s="94" t="s">
        <v>33</v>
      </c>
      <c r="N9" s="96">
        <f>ﾀｲﾑｽｹｼﾞｭｰﾙ!$R$6</f>
        <v>8</v>
      </c>
      <c r="O9" s="89">
        <f>ﾀｲﾑｽｹｼﾞｭｰﾙ!$R$14</f>
        <v>6</v>
      </c>
      <c r="P9" s="94" t="s">
        <v>33</v>
      </c>
      <c r="Q9" s="96">
        <f>ﾀｲﾑｽｹｼﾞｭｰﾙ!$P$14</f>
        <v>5</v>
      </c>
      <c r="R9" s="212"/>
      <c r="S9" s="199"/>
      <c r="T9" s="202"/>
      <c r="U9" s="199"/>
      <c r="V9" s="203"/>
      <c r="W9" s="197"/>
      <c r="X9" s="91" t="s">
        <v>7</v>
      </c>
      <c r="Y9" s="92">
        <f>SUM(E9,K9,N9,Q9)</f>
        <v>27</v>
      </c>
      <c r="Z9" s="196"/>
      <c r="AB9" s="93"/>
      <c r="AC9" s="3" t="s">
        <v>217</v>
      </c>
      <c r="AD9" s="3" t="s">
        <v>192</v>
      </c>
    </row>
    <row r="10" spans="1:30" ht="15" customHeight="1" thickBot="1" x14ac:dyDescent="0.2">
      <c r="A10" s="208">
        <v>3</v>
      </c>
      <c r="B10" s="238" t="s">
        <v>192</v>
      </c>
      <c r="C10" s="200" t="str">
        <f>IF(C11+E11&gt;0,IF(C11&gt;E11,"○",IF(C11&lt;E11,"×","△")),"")</f>
        <v>○</v>
      </c>
      <c r="D10" s="201"/>
      <c r="E10" s="204"/>
      <c r="F10" s="200" t="str">
        <f>IF(F11+H11&gt;0,IF(F11&gt;H11,"○",IF(F11&lt;H11,"×","△")),"")</f>
        <v>×</v>
      </c>
      <c r="G10" s="201"/>
      <c r="H10" s="204"/>
      <c r="I10" s="226"/>
      <c r="J10" s="227"/>
      <c r="K10" s="228"/>
      <c r="L10" s="200" t="str">
        <f>IF(L11+N11&gt;0,IF(L11&gt;N11,"○",IF(L11&lt;N11,"×","△")),"")</f>
        <v>×</v>
      </c>
      <c r="M10" s="201"/>
      <c r="N10" s="201"/>
      <c r="O10" s="200" t="str">
        <f>IF(O11+Q11&gt;0,IF(O11&gt;Q11,"○",IF(O11&lt;Q11,"×","△")),"")</f>
        <v>×</v>
      </c>
      <c r="P10" s="201"/>
      <c r="Q10" s="201"/>
      <c r="R10" s="212">
        <f t="shared" ref="R10" si="0">COUNTIF(C10:Q11,"○")</f>
        <v>1</v>
      </c>
      <c r="S10" s="199" t="s">
        <v>8</v>
      </c>
      <c r="T10" s="202">
        <f t="shared" ref="T10" si="1">COUNTIF(C10:Q11,"△")</f>
        <v>0</v>
      </c>
      <c r="U10" s="199" t="s">
        <v>8</v>
      </c>
      <c r="V10" s="203">
        <f t="shared" ref="V10" si="2">COUNTIF(C10:Q11,"×")</f>
        <v>3</v>
      </c>
      <c r="W10" s="197">
        <f>SUM(R10*2+T10)</f>
        <v>2</v>
      </c>
      <c r="X10" s="91" t="s">
        <v>6</v>
      </c>
      <c r="Y10" s="92">
        <f>SUM(F11,C11,L11,O11)</f>
        <v>27</v>
      </c>
      <c r="Z10" s="196">
        <v>4</v>
      </c>
      <c r="AB10" s="93"/>
      <c r="AC10" s="3" t="s">
        <v>218</v>
      </c>
      <c r="AD10" s="3" t="s">
        <v>190</v>
      </c>
    </row>
    <row r="11" spans="1:30" ht="15" customHeight="1" thickBot="1" x14ac:dyDescent="0.2">
      <c r="A11" s="209"/>
      <c r="B11" s="238"/>
      <c r="C11" s="89">
        <f>ﾀｲﾑｽｹｼﾞｭｰﾙ!$R$12</f>
        <v>9</v>
      </c>
      <c r="D11" s="94" t="s">
        <v>33</v>
      </c>
      <c r="E11" s="95">
        <f>ﾀｲﾑｽｹｼﾞｭｰﾙ!$P$12</f>
        <v>5</v>
      </c>
      <c r="F11" s="89">
        <f>ﾀｲﾑｽｹｼﾞｭｰﾙ!$F$20</f>
        <v>7</v>
      </c>
      <c r="G11" s="94" t="s">
        <v>33</v>
      </c>
      <c r="H11" s="95">
        <f>ﾀｲﾑｽｹｼﾞｭｰﾙ!$H$20</f>
        <v>11</v>
      </c>
      <c r="I11" s="229"/>
      <c r="J11" s="230"/>
      <c r="K11" s="231"/>
      <c r="L11" s="89">
        <f>ﾀｲﾑｽｹｼﾞｭｰﾙ!$H$14</f>
        <v>6</v>
      </c>
      <c r="M11" s="94" t="s">
        <v>33</v>
      </c>
      <c r="N11" s="96">
        <f>ﾀｲﾑｽｹｼﾞｭｰﾙ!$F$14</f>
        <v>8</v>
      </c>
      <c r="O11" s="89">
        <f>ﾀｲﾑｽｹｼﾞｭｰﾙ!$P$21</f>
        <v>5</v>
      </c>
      <c r="P11" s="94" t="s">
        <v>33</v>
      </c>
      <c r="Q11" s="96">
        <f>ﾀｲﾑｽｹｼﾞｭｰﾙ!$R$21</f>
        <v>8</v>
      </c>
      <c r="R11" s="212"/>
      <c r="S11" s="199"/>
      <c r="T11" s="202"/>
      <c r="U11" s="199"/>
      <c r="V11" s="203"/>
      <c r="W11" s="197"/>
      <c r="X11" s="91" t="s">
        <v>7</v>
      </c>
      <c r="Y11" s="92">
        <f>SUM(H11,E11,N11,Q11)</f>
        <v>32</v>
      </c>
      <c r="Z11" s="196"/>
    </row>
    <row r="12" spans="1:30" ht="15" customHeight="1" thickBot="1" x14ac:dyDescent="0.2">
      <c r="A12" s="208">
        <v>3</v>
      </c>
      <c r="B12" s="238" t="s">
        <v>193</v>
      </c>
      <c r="C12" s="200" t="str">
        <f>IF(C13+E13&gt;0,IF(C13&gt;E13,"○",IF(C13&lt;E13,"×","△")),"")</f>
        <v>○</v>
      </c>
      <c r="D12" s="201"/>
      <c r="E12" s="204"/>
      <c r="F12" s="200" t="str">
        <f>IF(F13+H13&gt;0,IF(F13&gt;H13,"○",IF(F13&lt;H13,"×","△")),"")</f>
        <v>△</v>
      </c>
      <c r="G12" s="201"/>
      <c r="H12" s="204"/>
      <c r="I12" s="200" t="str">
        <f>IF(I13+K13&gt;0,IF(I13&gt;K13,"○",IF(I13&lt;K13,"×","△")),"")</f>
        <v>○</v>
      </c>
      <c r="J12" s="201"/>
      <c r="K12" s="204"/>
      <c r="L12" s="232"/>
      <c r="M12" s="233"/>
      <c r="N12" s="234"/>
      <c r="O12" s="200" t="str">
        <f>IF(O13+Q13&gt;0,IF(O13&gt;Q13,"○",IF(O13&lt;Q13,"×","△")),"")</f>
        <v>○</v>
      </c>
      <c r="P12" s="201"/>
      <c r="Q12" s="201"/>
      <c r="R12" s="212">
        <f t="shared" ref="R12" si="3">COUNTIF(C12:Q13,"○")</f>
        <v>3</v>
      </c>
      <c r="S12" s="199" t="s">
        <v>8</v>
      </c>
      <c r="T12" s="202">
        <f t="shared" ref="T12" si="4">COUNTIF(C12:Q13,"△")</f>
        <v>1</v>
      </c>
      <c r="U12" s="199" t="s">
        <v>8</v>
      </c>
      <c r="V12" s="203">
        <f t="shared" ref="V12" si="5">COUNTIF(C12:Q13,"×")</f>
        <v>0</v>
      </c>
      <c r="W12" s="197">
        <f>SUM(R12*2+T12)</f>
        <v>7</v>
      </c>
      <c r="X12" s="91" t="s">
        <v>6</v>
      </c>
      <c r="Y12" s="92">
        <f>SUM(F13,I13,C13,O13)</f>
        <v>34</v>
      </c>
      <c r="Z12" s="196">
        <v>2</v>
      </c>
    </row>
    <row r="13" spans="1:30" ht="15" customHeight="1" thickBot="1" x14ac:dyDescent="0.2">
      <c r="A13" s="209"/>
      <c r="B13" s="238"/>
      <c r="C13" s="89">
        <f>ﾀｲﾑｽｹｼﾞｭｰﾙ!$P$18</f>
        <v>9</v>
      </c>
      <c r="D13" s="94" t="s">
        <v>33</v>
      </c>
      <c r="E13" s="95">
        <f>ﾀｲﾑｽｹｼﾞｭｰﾙ!$R$18</f>
        <v>4</v>
      </c>
      <c r="F13" s="89">
        <f>ﾀｲﾑｽｹｼﾞｭｰﾙ!$R$6</f>
        <v>8</v>
      </c>
      <c r="G13" s="94" t="s">
        <v>33</v>
      </c>
      <c r="H13" s="95">
        <f>ﾀｲﾑｽｹｼﾞｭｰﾙ!$P$6</f>
        <v>8</v>
      </c>
      <c r="I13" s="89">
        <f>ﾀｲﾑｽｹｼﾞｭｰﾙ!$F$14</f>
        <v>8</v>
      </c>
      <c r="J13" s="94" t="s">
        <v>33</v>
      </c>
      <c r="K13" s="95">
        <f>ﾀｲﾑｽｹｼﾞｭｰﾙ!$H$14</f>
        <v>6</v>
      </c>
      <c r="L13" s="235"/>
      <c r="M13" s="236"/>
      <c r="N13" s="237"/>
      <c r="O13" s="89">
        <f>ﾀｲﾑｽｹｼﾞｭｰﾙ!$H$8</f>
        <v>9</v>
      </c>
      <c r="P13" s="94" t="s">
        <v>33</v>
      </c>
      <c r="Q13" s="96">
        <f>ﾀｲﾑｽｹｼﾞｭｰﾙ!$F$8</f>
        <v>4</v>
      </c>
      <c r="R13" s="212"/>
      <c r="S13" s="199"/>
      <c r="T13" s="202"/>
      <c r="U13" s="199"/>
      <c r="V13" s="203"/>
      <c r="W13" s="197"/>
      <c r="X13" s="91" t="s">
        <v>7</v>
      </c>
      <c r="Y13" s="92">
        <f>SUM(H13,K13,E13,Q13)</f>
        <v>22</v>
      </c>
      <c r="Z13" s="196"/>
    </row>
    <row r="14" spans="1:30" ht="15" customHeight="1" thickBot="1" x14ac:dyDescent="0.2">
      <c r="A14" s="208">
        <v>5</v>
      </c>
      <c r="B14" s="238" t="s">
        <v>194</v>
      </c>
      <c r="C14" s="200" t="str">
        <f>IF(C15+E15&gt;0,IF(C15&gt;E15,"○",IF(C15&lt;E15,"×","△")),"")</f>
        <v>△</v>
      </c>
      <c r="D14" s="201"/>
      <c r="E14" s="204"/>
      <c r="F14" s="200" t="str">
        <f>IF(F15+H15&gt;0,IF(F15&gt;H15,"○",IF(F15&lt;H15,"×","△")),"")</f>
        <v>×</v>
      </c>
      <c r="G14" s="201"/>
      <c r="H14" s="204"/>
      <c r="I14" s="200" t="str">
        <f>IF(I15+K15&gt;0,IF(I15&gt;K15,"○",IF(I15&lt;K15,"×","△")),"")</f>
        <v>○</v>
      </c>
      <c r="J14" s="201"/>
      <c r="K14" s="204"/>
      <c r="L14" s="200" t="str">
        <f>IF(L15+N15&gt;0,IF(L15&gt;N15,"○",IF(L15&lt;N15,"×","△")),"")</f>
        <v>×</v>
      </c>
      <c r="M14" s="201"/>
      <c r="N14" s="204"/>
      <c r="O14" s="226"/>
      <c r="P14" s="227"/>
      <c r="Q14" s="227"/>
      <c r="R14" s="212">
        <f>COUNTIF(C14:Q15,"○")</f>
        <v>1</v>
      </c>
      <c r="S14" s="199" t="s">
        <v>8</v>
      </c>
      <c r="T14" s="202">
        <f t="shared" ref="T14" si="6">COUNTIF(C14:Q15,"△")</f>
        <v>1</v>
      </c>
      <c r="U14" s="199" t="s">
        <v>8</v>
      </c>
      <c r="V14" s="203">
        <f t="shared" ref="V14" si="7">COUNTIF(C14:Q15,"×")</f>
        <v>2</v>
      </c>
      <c r="W14" s="197">
        <f t="shared" ref="W14" si="8">SUM(R14*2+T14)</f>
        <v>3</v>
      </c>
      <c r="X14" s="91" t="s">
        <v>6</v>
      </c>
      <c r="Y14" s="92">
        <f>SUM(F15,I15,L15,C15)</f>
        <v>23</v>
      </c>
      <c r="Z14" s="196">
        <v>3</v>
      </c>
    </row>
    <row r="15" spans="1:30" ht="15" customHeight="1" thickBot="1" x14ac:dyDescent="0.2">
      <c r="A15" s="209"/>
      <c r="B15" s="238"/>
      <c r="C15" s="89">
        <f>ﾀｲﾑｽｹｼﾞｭｰﾙ!$H$5</f>
        <v>6</v>
      </c>
      <c r="D15" s="94" t="s">
        <v>33</v>
      </c>
      <c r="E15" s="95">
        <f>ﾀｲﾑｽｹｼﾞｭｰﾙ!$F$5</f>
        <v>6</v>
      </c>
      <c r="F15" s="89">
        <f>ﾀｲﾑｽｹｼﾞｭｰﾙ!$P$14</f>
        <v>5</v>
      </c>
      <c r="G15" s="94" t="s">
        <v>33</v>
      </c>
      <c r="H15" s="95">
        <f>ﾀｲﾑｽｹｼﾞｭｰﾙ!$R$14</f>
        <v>6</v>
      </c>
      <c r="I15" s="89">
        <f>ﾀｲﾑｽｹｼﾞｭｰﾙ!$R$21</f>
        <v>8</v>
      </c>
      <c r="J15" s="94" t="s">
        <v>33</v>
      </c>
      <c r="K15" s="95">
        <f>ﾀｲﾑｽｹｼﾞｭｰﾙ!$P$21</f>
        <v>5</v>
      </c>
      <c r="L15" s="89">
        <f>ﾀｲﾑｽｹｼﾞｭｰﾙ!$F$8</f>
        <v>4</v>
      </c>
      <c r="M15" s="94" t="s">
        <v>33</v>
      </c>
      <c r="N15" s="95">
        <f>ﾀｲﾑｽｹｼﾞｭｰﾙ!$H$8</f>
        <v>9</v>
      </c>
      <c r="O15" s="229"/>
      <c r="P15" s="230"/>
      <c r="Q15" s="230"/>
      <c r="R15" s="212"/>
      <c r="S15" s="199"/>
      <c r="T15" s="202"/>
      <c r="U15" s="199"/>
      <c r="V15" s="203"/>
      <c r="W15" s="197"/>
      <c r="X15" s="91" t="s">
        <v>7</v>
      </c>
      <c r="Y15" s="92">
        <f>SUM(H15,K15,N15,E15)</f>
        <v>26</v>
      </c>
      <c r="Z15" s="196"/>
    </row>
    <row r="16" spans="1:30" ht="5.0999999999999996" customHeight="1" thickBot="1" x14ac:dyDescent="0.2">
      <c r="W16" s="213"/>
      <c r="X16" s="214"/>
      <c r="Y16" s="214"/>
      <c r="Z16" s="214"/>
    </row>
    <row r="17" spans="1:30" ht="24.95" customHeight="1" thickBot="1" x14ac:dyDescent="0.2">
      <c r="A17" s="246" t="s">
        <v>53</v>
      </c>
      <c r="B17" s="247"/>
      <c r="C17" s="198">
        <v>6</v>
      </c>
      <c r="D17" s="248"/>
      <c r="E17" s="249"/>
      <c r="F17" s="198">
        <v>7</v>
      </c>
      <c r="G17" s="248"/>
      <c r="H17" s="249"/>
      <c r="I17" s="198">
        <v>8</v>
      </c>
      <c r="J17" s="248"/>
      <c r="K17" s="249"/>
      <c r="L17" s="198">
        <v>9</v>
      </c>
      <c r="M17" s="248"/>
      <c r="N17" s="248"/>
      <c r="O17" s="97"/>
      <c r="P17" s="98"/>
      <c r="Q17" s="99"/>
      <c r="R17" s="241" t="s">
        <v>2</v>
      </c>
      <c r="S17" s="242"/>
      <c r="T17" s="242"/>
      <c r="U17" s="242"/>
      <c r="V17" s="243"/>
      <c r="W17" s="90" t="s">
        <v>3</v>
      </c>
      <c r="X17" s="250" t="s">
        <v>4</v>
      </c>
      <c r="Y17" s="243"/>
      <c r="Z17" s="90" t="s">
        <v>5</v>
      </c>
      <c r="AC17" s="3" t="s">
        <v>236</v>
      </c>
      <c r="AD17" s="3" t="s">
        <v>235</v>
      </c>
    </row>
    <row r="18" spans="1:30" ht="15" customHeight="1" x14ac:dyDescent="0.15">
      <c r="A18" s="221">
        <v>6</v>
      </c>
      <c r="B18" s="210" t="s">
        <v>195</v>
      </c>
      <c r="C18" s="226"/>
      <c r="D18" s="227"/>
      <c r="E18" s="228"/>
      <c r="F18" s="200" t="str">
        <f>IF(F19+H19&gt;0,IF(F19&gt;H19,"○",IF(F19&lt;H19,"×","△")),"")</f>
        <v>×</v>
      </c>
      <c r="G18" s="201"/>
      <c r="H18" s="204"/>
      <c r="I18" s="200" t="str">
        <f>IF(I19+K19&gt;0,IF(I19&gt;K19,"○",IF(I19&lt;K19,"×","△")),"")</f>
        <v>×</v>
      </c>
      <c r="J18" s="201"/>
      <c r="K18" s="204"/>
      <c r="L18" s="200" t="str">
        <f>IF(L19+N19&gt;0,IF(L19&gt;N19,"○",IF(L19&lt;N19,"×","△")),"")</f>
        <v>○</v>
      </c>
      <c r="M18" s="201"/>
      <c r="N18" s="201"/>
      <c r="O18" s="100"/>
      <c r="P18" s="101"/>
      <c r="Q18" s="102"/>
      <c r="R18" s="251">
        <f>COUNTIF(C18:N19,"○")</f>
        <v>1</v>
      </c>
      <c r="S18" s="201" t="s">
        <v>9</v>
      </c>
      <c r="T18" s="254">
        <f>COUNTIF(C18:N19,"△")</f>
        <v>0</v>
      </c>
      <c r="U18" s="201" t="s">
        <v>9</v>
      </c>
      <c r="V18" s="215">
        <f>COUNTIF(C18:N19,"×")</f>
        <v>2</v>
      </c>
      <c r="W18" s="217">
        <f>SUM(R18*2+T18)</f>
        <v>2</v>
      </c>
      <c r="X18" s="91" t="s">
        <v>6</v>
      </c>
      <c r="Y18" s="92">
        <f>SUM(F19,I19,L19)</f>
        <v>19</v>
      </c>
      <c r="Z18" s="219">
        <v>3</v>
      </c>
      <c r="AC18" s="3" t="s">
        <v>219</v>
      </c>
      <c r="AD18" s="3" t="s">
        <v>196</v>
      </c>
    </row>
    <row r="19" spans="1:30" ht="15" customHeight="1" thickBot="1" x14ac:dyDescent="0.2">
      <c r="A19" s="222"/>
      <c r="B19" s="211"/>
      <c r="C19" s="229"/>
      <c r="D19" s="230"/>
      <c r="E19" s="231"/>
      <c r="F19" s="89">
        <f>ﾀｲﾑｽｹｼﾞｭｰﾙ!$F$13</f>
        <v>5</v>
      </c>
      <c r="G19" s="94" t="s">
        <v>33</v>
      </c>
      <c r="H19" s="95">
        <f>ﾀｲﾑｽｹｼﾞｭｰﾙ!$H$13</f>
        <v>10</v>
      </c>
      <c r="I19" s="89">
        <f>ﾀｲﾑｽｹｼﾞｭｰﾙ!$H$21</f>
        <v>5</v>
      </c>
      <c r="J19" s="94" t="s">
        <v>33</v>
      </c>
      <c r="K19" s="95">
        <f>ﾀｲﾑｽｹｼﾞｭｰﾙ!$F$21</f>
        <v>10</v>
      </c>
      <c r="L19" s="89">
        <f>ﾀｲﾑｽｹｼﾞｭｰﾙ!$P$5</f>
        <v>9</v>
      </c>
      <c r="M19" s="94" t="s">
        <v>33</v>
      </c>
      <c r="N19" s="96">
        <f>ﾀｲﾑｽｹｼﾞｭｰﾙ!$R$5</f>
        <v>1</v>
      </c>
      <c r="O19" s="100"/>
      <c r="P19" s="103"/>
      <c r="Q19" s="102"/>
      <c r="R19" s="252"/>
      <c r="S19" s="253"/>
      <c r="T19" s="255"/>
      <c r="U19" s="253"/>
      <c r="V19" s="216"/>
      <c r="W19" s="218"/>
      <c r="X19" s="91" t="s">
        <v>7</v>
      </c>
      <c r="Y19" s="92">
        <f>SUM(H19,K19,N19)</f>
        <v>21</v>
      </c>
      <c r="Z19" s="220"/>
      <c r="AC19" s="3" t="s">
        <v>220</v>
      </c>
      <c r="AD19" s="3" t="s">
        <v>197</v>
      </c>
    </row>
    <row r="20" spans="1:30" ht="15" customHeight="1" x14ac:dyDescent="0.15">
      <c r="A20" s="221">
        <v>7</v>
      </c>
      <c r="B20" s="210" t="s">
        <v>196</v>
      </c>
      <c r="C20" s="200" t="str">
        <f>IF(C21+E21&gt;0,IF(C21&gt;E21,"○",IF(C21&lt;E21,"×","△")),"")</f>
        <v>○</v>
      </c>
      <c r="D20" s="201"/>
      <c r="E20" s="204"/>
      <c r="F20" s="226"/>
      <c r="G20" s="227"/>
      <c r="H20" s="228"/>
      <c r="I20" s="200" t="str">
        <f>IF(I21+K21&gt;0,IF(I21&gt;K21,"○",IF(I21&lt;K21,"×","△")),"")</f>
        <v>○</v>
      </c>
      <c r="J20" s="201"/>
      <c r="K20" s="204"/>
      <c r="L20" s="200" t="str">
        <f>IF(L21+N21&gt;0,IF(L21&gt;N21,"○",IF(L21&lt;N21,"×","△")),"")</f>
        <v>○</v>
      </c>
      <c r="M20" s="201"/>
      <c r="N20" s="201"/>
      <c r="O20" s="100"/>
      <c r="P20" s="101"/>
      <c r="Q20" s="102"/>
      <c r="R20" s="251">
        <f>COUNTIF(C20:N21,"○")</f>
        <v>3</v>
      </c>
      <c r="S20" s="201" t="s">
        <v>8</v>
      </c>
      <c r="T20" s="254">
        <f t="shared" ref="T20" si="9">COUNTIF(C20:N21,"△")</f>
        <v>0</v>
      </c>
      <c r="U20" s="201" t="s">
        <v>8</v>
      </c>
      <c r="V20" s="215">
        <f t="shared" ref="V20" si="10">COUNTIF(C20:N21,"×")</f>
        <v>0</v>
      </c>
      <c r="W20" s="217">
        <f t="shared" ref="W20" si="11">SUM(R20*2+T20)</f>
        <v>6</v>
      </c>
      <c r="X20" s="91" t="s">
        <v>6</v>
      </c>
      <c r="Y20" s="92">
        <f>SUM(C21,I21,L21)</f>
        <v>31</v>
      </c>
      <c r="Z20" s="219">
        <v>1</v>
      </c>
      <c r="AC20" s="3" t="s">
        <v>237</v>
      </c>
      <c r="AD20" s="3" t="s">
        <v>195</v>
      </c>
    </row>
    <row r="21" spans="1:30" ht="15" customHeight="1" thickBot="1" x14ac:dyDescent="0.2">
      <c r="A21" s="222"/>
      <c r="B21" s="211"/>
      <c r="C21" s="89">
        <f>ﾀｲﾑｽｹｼﾞｭｰﾙ!$H$13</f>
        <v>10</v>
      </c>
      <c r="D21" s="94" t="s">
        <v>33</v>
      </c>
      <c r="E21" s="95">
        <f>ﾀｲﾑｽｹｼﾞｭｰﾙ!$F$13</f>
        <v>5</v>
      </c>
      <c r="F21" s="229"/>
      <c r="G21" s="230"/>
      <c r="H21" s="231"/>
      <c r="I21" s="89">
        <f>ﾀｲﾑｽｹｼﾞｭｰﾙ!$F$7</f>
        <v>11</v>
      </c>
      <c r="J21" s="94" t="s">
        <v>33</v>
      </c>
      <c r="K21" s="95">
        <f>ﾀｲﾑｽｹｼﾞｭｰﾙ!$H$7</f>
        <v>5</v>
      </c>
      <c r="L21" s="89">
        <f>ﾀｲﾑｽｹｼﾞｭｰﾙ!$R$19</f>
        <v>10</v>
      </c>
      <c r="M21" s="94" t="s">
        <v>33</v>
      </c>
      <c r="N21" s="96">
        <f>ﾀｲﾑｽｹｼﾞｭｰﾙ!$P$19</f>
        <v>5</v>
      </c>
      <c r="O21" s="100"/>
      <c r="P21" s="103"/>
      <c r="Q21" s="102"/>
      <c r="R21" s="252"/>
      <c r="S21" s="253"/>
      <c r="T21" s="255"/>
      <c r="U21" s="253"/>
      <c r="V21" s="216"/>
      <c r="W21" s="218"/>
      <c r="X21" s="91" t="s">
        <v>7</v>
      </c>
      <c r="Y21" s="92">
        <f>SUM(E21,K21,N21)</f>
        <v>15</v>
      </c>
      <c r="Z21" s="220"/>
      <c r="AC21" s="3" t="s">
        <v>221</v>
      </c>
      <c r="AD21" s="3" t="s">
        <v>198</v>
      </c>
    </row>
    <row r="22" spans="1:30" ht="15" customHeight="1" x14ac:dyDescent="0.15">
      <c r="A22" s="221">
        <v>8</v>
      </c>
      <c r="B22" s="210" t="s">
        <v>197</v>
      </c>
      <c r="C22" s="200" t="str">
        <f>IF(C23+E23&gt;0,IF(C23&gt;E23,"○",IF(C23&lt;E23,"×","△")),"")</f>
        <v>○</v>
      </c>
      <c r="D22" s="201"/>
      <c r="E22" s="204"/>
      <c r="F22" s="200" t="str">
        <f>IF(F23+H23&gt;0,IF(F23&gt;H23,"○",IF(F23&lt;H23,"×","△")),"")</f>
        <v>×</v>
      </c>
      <c r="G22" s="201"/>
      <c r="H22" s="204"/>
      <c r="I22" s="226"/>
      <c r="J22" s="227"/>
      <c r="K22" s="228"/>
      <c r="L22" s="200" t="str">
        <f>IF(L23+N23&gt;0,IF(L23&gt;N23,"○",IF(L23&lt;N23,"×","△")),"")</f>
        <v>○</v>
      </c>
      <c r="M22" s="201"/>
      <c r="N22" s="201"/>
      <c r="O22" s="100"/>
      <c r="P22" s="101"/>
      <c r="Q22" s="102"/>
      <c r="R22" s="251">
        <f t="shared" ref="R22" si="12">COUNTIF(C22:N23,"○")</f>
        <v>2</v>
      </c>
      <c r="S22" s="201" t="s">
        <v>8</v>
      </c>
      <c r="T22" s="254">
        <f t="shared" ref="T22" si="13">COUNTIF(C22:N23,"△")</f>
        <v>0</v>
      </c>
      <c r="U22" s="201" t="s">
        <v>8</v>
      </c>
      <c r="V22" s="215">
        <f t="shared" ref="V22" si="14">COUNTIF(C22:N23,"×")</f>
        <v>1</v>
      </c>
      <c r="W22" s="217">
        <f>SUM(R22*2+T22)</f>
        <v>4</v>
      </c>
      <c r="X22" s="91" t="s">
        <v>6</v>
      </c>
      <c r="Y22" s="92">
        <f>SUM(C23,F23,L23)</f>
        <v>24</v>
      </c>
      <c r="Z22" s="219">
        <v>2</v>
      </c>
    </row>
    <row r="23" spans="1:30" ht="15" customHeight="1" thickBot="1" x14ac:dyDescent="0.2">
      <c r="A23" s="222"/>
      <c r="B23" s="211"/>
      <c r="C23" s="89">
        <f>ﾀｲﾑｽｹｼﾞｭｰﾙ!$F$21</f>
        <v>10</v>
      </c>
      <c r="D23" s="94" t="s">
        <v>33</v>
      </c>
      <c r="E23" s="95">
        <f>ﾀｲﾑｽｹｼﾞｭｰﾙ!$H$21</f>
        <v>5</v>
      </c>
      <c r="F23" s="89">
        <f>ﾀｲﾑｽｹｼﾞｭｰﾙ!$H$7</f>
        <v>5</v>
      </c>
      <c r="G23" s="94" t="s">
        <v>33</v>
      </c>
      <c r="H23" s="95">
        <f>ﾀｲﾑｽｹｼﾞｭｰﾙ!$F$7</f>
        <v>11</v>
      </c>
      <c r="I23" s="229"/>
      <c r="J23" s="230"/>
      <c r="K23" s="231"/>
      <c r="L23" s="89">
        <f>ﾀｲﾑｽｹｼﾞｭｰﾙ!$H$12</f>
        <v>9</v>
      </c>
      <c r="M23" s="94" t="s">
        <v>33</v>
      </c>
      <c r="N23" s="96">
        <f>ﾀｲﾑｽｹｼﾞｭｰﾙ!$F$12</f>
        <v>4</v>
      </c>
      <c r="O23" s="100"/>
      <c r="P23" s="103"/>
      <c r="Q23" s="102"/>
      <c r="R23" s="252"/>
      <c r="S23" s="253"/>
      <c r="T23" s="255"/>
      <c r="U23" s="253"/>
      <c r="V23" s="216"/>
      <c r="W23" s="218"/>
      <c r="X23" s="91" t="s">
        <v>7</v>
      </c>
      <c r="Y23" s="92">
        <f>SUM(E23,H23,N23)</f>
        <v>20</v>
      </c>
      <c r="Z23" s="220"/>
    </row>
    <row r="24" spans="1:30" ht="15" customHeight="1" x14ac:dyDescent="0.15">
      <c r="A24" s="221">
        <v>9</v>
      </c>
      <c r="B24" s="210" t="s">
        <v>198</v>
      </c>
      <c r="C24" s="200" t="str">
        <f>IF(C25+E25&gt;0,IF(C25&gt;E25,"○",IF(C25&lt;E25,"×","△")),"")</f>
        <v>×</v>
      </c>
      <c r="D24" s="201"/>
      <c r="E24" s="204"/>
      <c r="F24" s="200" t="str">
        <f>IF(F25+H25&gt;0,IF(F25&gt;H25,"○",IF(F25&lt;H25,"×","△")),"")</f>
        <v>×</v>
      </c>
      <c r="G24" s="201"/>
      <c r="H24" s="204"/>
      <c r="I24" s="200" t="str">
        <f>IF(I25+K25&gt;0,IF(I25&gt;K25,"○",IF(I25&lt;K25,"×","△")),"")</f>
        <v>×</v>
      </c>
      <c r="J24" s="201"/>
      <c r="K24" s="204"/>
      <c r="L24" s="226"/>
      <c r="M24" s="227"/>
      <c r="N24" s="227"/>
      <c r="O24" s="104"/>
      <c r="P24" s="105"/>
      <c r="Q24" s="106"/>
      <c r="R24" s="251">
        <f t="shared" ref="R24" si="15">COUNTIF(C24:N25,"○")</f>
        <v>0</v>
      </c>
      <c r="S24" s="201" t="s">
        <v>8</v>
      </c>
      <c r="T24" s="254">
        <f t="shared" ref="T24" si="16">COUNTIF(C24:N25,"△")</f>
        <v>0</v>
      </c>
      <c r="U24" s="201" t="s">
        <v>8</v>
      </c>
      <c r="V24" s="215">
        <f t="shared" ref="V24" si="17">COUNTIF(C24:N25,"×")</f>
        <v>3</v>
      </c>
      <c r="W24" s="217">
        <f t="shared" ref="W24" si="18">SUM(R24*2+T24)</f>
        <v>0</v>
      </c>
      <c r="X24" s="91" t="s">
        <v>6</v>
      </c>
      <c r="Y24" s="92">
        <f>SUM(C25,F25,I25)</f>
        <v>10</v>
      </c>
      <c r="Z24" s="219">
        <v>4</v>
      </c>
    </row>
    <row r="25" spans="1:30" ht="15" customHeight="1" thickBot="1" x14ac:dyDescent="0.2">
      <c r="A25" s="222"/>
      <c r="B25" s="211"/>
      <c r="C25" s="89">
        <f>ﾀｲﾑｽｹｼﾞｭｰﾙ!$R$5</f>
        <v>1</v>
      </c>
      <c r="D25" s="94" t="s">
        <v>33</v>
      </c>
      <c r="E25" s="95">
        <f>ﾀｲﾑｽｹｼﾞｭｰﾙ!$P$5</f>
        <v>9</v>
      </c>
      <c r="F25" s="89">
        <f>ﾀｲﾑｽｹｼﾞｭｰﾙ!$P$19</f>
        <v>5</v>
      </c>
      <c r="G25" s="94" t="s">
        <v>33</v>
      </c>
      <c r="H25" s="95">
        <f>ﾀｲﾑｽｹｼﾞｭｰﾙ!$R$19</f>
        <v>10</v>
      </c>
      <c r="I25" s="89">
        <f>ﾀｲﾑｽｹｼﾞｭｰﾙ!$F$12</f>
        <v>4</v>
      </c>
      <c r="J25" s="94" t="s">
        <v>33</v>
      </c>
      <c r="K25" s="95">
        <f>ﾀｲﾑｽｹｼﾞｭｰﾙ!$H$12</f>
        <v>9</v>
      </c>
      <c r="L25" s="229"/>
      <c r="M25" s="230"/>
      <c r="N25" s="230"/>
      <c r="O25" s="104"/>
      <c r="P25" s="105"/>
      <c r="Q25" s="106"/>
      <c r="R25" s="252"/>
      <c r="S25" s="253"/>
      <c r="T25" s="255"/>
      <c r="U25" s="253"/>
      <c r="V25" s="216"/>
      <c r="W25" s="218"/>
      <c r="X25" s="91" t="s">
        <v>7</v>
      </c>
      <c r="Y25" s="92">
        <f>SUM(E25,H25,K25)</f>
        <v>28</v>
      </c>
      <c r="Z25" s="220"/>
    </row>
    <row r="26" spans="1:30" ht="9.6" customHeight="1" thickBot="1" x14ac:dyDescent="0.2">
      <c r="A26" s="107"/>
      <c r="B26" s="107"/>
    </row>
    <row r="27" spans="1:30" ht="24.95" customHeight="1" thickBot="1" x14ac:dyDescent="0.2">
      <c r="A27" s="225" t="s">
        <v>30</v>
      </c>
      <c r="B27" s="225"/>
      <c r="C27" s="198">
        <v>10</v>
      </c>
      <c r="D27" s="199"/>
      <c r="E27" s="239"/>
      <c r="F27" s="198">
        <v>11</v>
      </c>
      <c r="G27" s="199"/>
      <c r="H27" s="239"/>
      <c r="I27" s="198">
        <v>12</v>
      </c>
      <c r="J27" s="199"/>
      <c r="K27" s="239"/>
      <c r="L27" s="198">
        <v>13</v>
      </c>
      <c r="M27" s="199"/>
      <c r="N27" s="199"/>
      <c r="O27" s="97"/>
      <c r="P27" s="98"/>
      <c r="Q27" s="99"/>
      <c r="R27" s="241" t="s">
        <v>2</v>
      </c>
      <c r="S27" s="242"/>
      <c r="T27" s="242"/>
      <c r="U27" s="242"/>
      <c r="V27" s="243"/>
      <c r="W27" s="90" t="s">
        <v>3</v>
      </c>
      <c r="X27" s="244" t="s">
        <v>4</v>
      </c>
      <c r="Y27" s="245"/>
      <c r="Z27" s="90" t="s">
        <v>5</v>
      </c>
      <c r="AC27" s="3" t="s">
        <v>236</v>
      </c>
      <c r="AD27" s="3" t="s">
        <v>235</v>
      </c>
    </row>
    <row r="28" spans="1:30" ht="15" customHeight="1" thickBot="1" x14ac:dyDescent="0.2">
      <c r="A28" s="208">
        <v>10</v>
      </c>
      <c r="B28" s="223" t="s">
        <v>199</v>
      </c>
      <c r="C28" s="226"/>
      <c r="D28" s="227"/>
      <c r="E28" s="228"/>
      <c r="F28" s="200" t="str">
        <f>IF(F29+H29&gt;0,IF(F29&gt;H29,"○",IF(F29&lt;H29,"×","△")),"")</f>
        <v>△</v>
      </c>
      <c r="G28" s="201"/>
      <c r="H28" s="204"/>
      <c r="I28" s="200" t="str">
        <f>IF(I29+K29&gt;0,IF(I29&gt;K29,"○",IF(I29&lt;K29,"×","△")),"")</f>
        <v>×</v>
      </c>
      <c r="J28" s="201"/>
      <c r="K28" s="204"/>
      <c r="L28" s="200" t="str">
        <f>IF(L29+N29&gt;0,IF(L29&gt;N29,"○",IF(L29&lt;N29,"×","△")),"")</f>
        <v>○</v>
      </c>
      <c r="M28" s="201"/>
      <c r="N28" s="201"/>
      <c r="O28" s="100"/>
      <c r="P28" s="101"/>
      <c r="Q28" s="102"/>
      <c r="R28" s="212">
        <f>COUNTIF(C28:N29,"○")</f>
        <v>1</v>
      </c>
      <c r="S28" s="199" t="s">
        <v>9</v>
      </c>
      <c r="T28" s="202">
        <f>COUNTIF(C28:N29,"△")</f>
        <v>1</v>
      </c>
      <c r="U28" s="199" t="s">
        <v>9</v>
      </c>
      <c r="V28" s="203">
        <f>COUNTIF(C28:N29,"×")</f>
        <v>1</v>
      </c>
      <c r="W28" s="197">
        <f>SUM(R28*2+T28)</f>
        <v>3</v>
      </c>
      <c r="X28" s="91" t="s">
        <v>6</v>
      </c>
      <c r="Y28" s="92">
        <f>SUM(F29,I29,L29)</f>
        <v>25</v>
      </c>
      <c r="Z28" s="196">
        <v>3</v>
      </c>
      <c r="AC28" s="3" t="s">
        <v>222</v>
      </c>
      <c r="AD28" s="3" t="s">
        <v>201</v>
      </c>
    </row>
    <row r="29" spans="1:30" ht="15" customHeight="1" thickBot="1" x14ac:dyDescent="0.2">
      <c r="A29" s="209"/>
      <c r="B29" s="223"/>
      <c r="C29" s="229"/>
      <c r="D29" s="230"/>
      <c r="E29" s="231"/>
      <c r="F29" s="89">
        <f>ﾀｲﾑｽｹｼﾞｭｰﾙ!$P$13</f>
        <v>8</v>
      </c>
      <c r="G29" s="94" t="s">
        <v>33</v>
      </c>
      <c r="H29" s="95">
        <f>ﾀｲﾑｽｹｼﾞｭｰﾙ!$R$13</f>
        <v>8</v>
      </c>
      <c r="I29" s="89">
        <f>ﾀｲﾑｽｹｼﾞｭｰﾙ!$R$20</f>
        <v>7</v>
      </c>
      <c r="J29" s="94" t="s">
        <v>33</v>
      </c>
      <c r="K29" s="95">
        <f>ﾀｲﾑｽｹｼﾞｭｰﾙ!$P$20</f>
        <v>10</v>
      </c>
      <c r="L29" s="89">
        <f>ﾀｲﾑｽｹｼﾞｭｰﾙ!$F$6</f>
        <v>10</v>
      </c>
      <c r="M29" s="94" t="s">
        <v>33</v>
      </c>
      <c r="N29" s="96">
        <f>ﾀｲﾑｽｹｼﾞｭｰﾙ!$H$6</f>
        <v>7</v>
      </c>
      <c r="O29" s="100"/>
      <c r="P29" s="103"/>
      <c r="Q29" s="102"/>
      <c r="R29" s="212"/>
      <c r="S29" s="199"/>
      <c r="T29" s="202"/>
      <c r="U29" s="199"/>
      <c r="V29" s="203"/>
      <c r="W29" s="197"/>
      <c r="X29" s="91" t="s">
        <v>7</v>
      </c>
      <c r="Y29" s="92">
        <f>SUM(H29,K29,N29)</f>
        <v>25</v>
      </c>
      <c r="Z29" s="196"/>
      <c r="AC29" s="3" t="s">
        <v>223</v>
      </c>
      <c r="AD29" s="3" t="s">
        <v>200</v>
      </c>
    </row>
    <row r="30" spans="1:30" ht="15" customHeight="1" thickBot="1" x14ac:dyDescent="0.2">
      <c r="A30" s="208">
        <v>11</v>
      </c>
      <c r="B30" s="224" t="s">
        <v>200</v>
      </c>
      <c r="C30" s="200" t="str">
        <f>IF(C31+E31&gt;0,IF(C31&gt;E31,"○",IF(C31&lt;E31,"×","△")),"")</f>
        <v>△</v>
      </c>
      <c r="D30" s="201"/>
      <c r="E30" s="204"/>
      <c r="F30" s="226"/>
      <c r="G30" s="227"/>
      <c r="H30" s="228"/>
      <c r="I30" s="200" t="str">
        <f>IF(I31+K31&gt;0,IF(I31&gt;K31,"○",IF(I31&lt;K31,"×","△")),"")</f>
        <v>○</v>
      </c>
      <c r="J30" s="201"/>
      <c r="K30" s="204"/>
      <c r="L30" s="200" t="str">
        <f>IF(L31+N31&gt;0,IF(L31&gt;N31,"○",IF(L31&lt;N31,"×","△")),"")</f>
        <v>△</v>
      </c>
      <c r="M30" s="201"/>
      <c r="N30" s="201"/>
      <c r="O30" s="100"/>
      <c r="P30" s="101"/>
      <c r="Q30" s="102"/>
      <c r="R30" s="212">
        <f>COUNTIF(C30:N31,"○")</f>
        <v>1</v>
      </c>
      <c r="S30" s="199" t="s">
        <v>8</v>
      </c>
      <c r="T30" s="202">
        <f>COUNTIF(C30:N31,"△")</f>
        <v>2</v>
      </c>
      <c r="U30" s="199" t="s">
        <v>8</v>
      </c>
      <c r="V30" s="203">
        <f t="shared" ref="V30" si="19">COUNTIF(C30:N31,"×")</f>
        <v>0</v>
      </c>
      <c r="W30" s="197">
        <f t="shared" ref="W30" si="20">SUM(R30*2+T30)</f>
        <v>4</v>
      </c>
      <c r="X30" s="91" t="s">
        <v>6</v>
      </c>
      <c r="Y30" s="92">
        <f>SUM(C31,I31,L31)</f>
        <v>26</v>
      </c>
      <c r="Z30" s="196">
        <v>2</v>
      </c>
      <c r="AC30" s="3" t="s">
        <v>224</v>
      </c>
      <c r="AD30" s="3" t="s">
        <v>199</v>
      </c>
    </row>
    <row r="31" spans="1:30" ht="15" customHeight="1" thickBot="1" x14ac:dyDescent="0.2">
      <c r="A31" s="209"/>
      <c r="B31" s="224"/>
      <c r="C31" s="89">
        <f>ﾀｲﾑｽｹｼﾞｭｰﾙ!$R$13</f>
        <v>8</v>
      </c>
      <c r="D31" s="94" t="s">
        <v>33</v>
      </c>
      <c r="E31" s="95">
        <f>ﾀｲﾑｽｹｼﾞｭｰﾙ!$P$13</f>
        <v>8</v>
      </c>
      <c r="F31" s="229"/>
      <c r="G31" s="230"/>
      <c r="H31" s="231"/>
      <c r="I31" s="89">
        <f>ﾀｲﾑｽｹｼﾞｭｰﾙ!$P$7</f>
        <v>10</v>
      </c>
      <c r="J31" s="94" t="s">
        <v>33</v>
      </c>
      <c r="K31" s="95">
        <f>ﾀｲﾑｽｹｼﾞｭｰﾙ!$R$7</f>
        <v>9</v>
      </c>
      <c r="L31" s="89">
        <f>ﾀｲﾑｽｹｼﾞｭｰﾙ!$H$19</f>
        <v>8</v>
      </c>
      <c r="M31" s="94" t="s">
        <v>33</v>
      </c>
      <c r="N31" s="96">
        <f>ﾀｲﾑｽｹｼﾞｭｰﾙ!$F$19</f>
        <v>8</v>
      </c>
      <c r="O31" s="100"/>
      <c r="P31" s="103"/>
      <c r="Q31" s="102"/>
      <c r="R31" s="212"/>
      <c r="S31" s="199"/>
      <c r="T31" s="202"/>
      <c r="U31" s="199"/>
      <c r="V31" s="203"/>
      <c r="W31" s="197"/>
      <c r="X31" s="91" t="s">
        <v>7</v>
      </c>
      <c r="Y31" s="92">
        <f>SUM(E31,K31,N31)</f>
        <v>25</v>
      </c>
      <c r="Z31" s="196"/>
      <c r="AC31" s="3" t="s">
        <v>225</v>
      </c>
      <c r="AD31" s="3" t="s">
        <v>202</v>
      </c>
    </row>
    <row r="32" spans="1:30" ht="15" customHeight="1" thickBot="1" x14ac:dyDescent="0.2">
      <c r="A32" s="208">
        <v>12</v>
      </c>
      <c r="B32" s="224" t="s">
        <v>201</v>
      </c>
      <c r="C32" s="200" t="str">
        <f>IF(C33+E33&gt;0,IF(C33&gt;E33,"○",IF(C33&lt;E33,"×","△")),"")</f>
        <v>○</v>
      </c>
      <c r="D32" s="201"/>
      <c r="E32" s="204"/>
      <c r="F32" s="200" t="str">
        <f>IF(F33+H33&gt;0,IF(F33&gt;H33,"○",IF(F33&lt;H33,"×","△")),"")</f>
        <v>×</v>
      </c>
      <c r="G32" s="201"/>
      <c r="H32" s="204"/>
      <c r="I32" s="226"/>
      <c r="J32" s="227"/>
      <c r="K32" s="228"/>
      <c r="L32" s="200" t="str">
        <f>IF(L33+N33&gt;0,IF(L33&gt;N33,"○",IF(L33&lt;N33,"×","△")),"")</f>
        <v>○</v>
      </c>
      <c r="M32" s="201"/>
      <c r="N32" s="201"/>
      <c r="O32" s="100"/>
      <c r="P32" s="101"/>
      <c r="Q32" s="102"/>
      <c r="R32" s="212">
        <f t="shared" ref="R32" si="21">COUNTIF(C32:N33,"○")</f>
        <v>2</v>
      </c>
      <c r="S32" s="199" t="s">
        <v>8</v>
      </c>
      <c r="T32" s="202">
        <f t="shared" ref="T32" si="22">COUNTIF(C32:N33,"△")</f>
        <v>0</v>
      </c>
      <c r="U32" s="199" t="s">
        <v>8</v>
      </c>
      <c r="V32" s="203">
        <f t="shared" ref="V32" si="23">COUNTIF(C32:N33,"×")</f>
        <v>1</v>
      </c>
      <c r="W32" s="197">
        <f>SUM(R32*2+T32)</f>
        <v>4</v>
      </c>
      <c r="X32" s="91" t="s">
        <v>6</v>
      </c>
      <c r="Y32" s="92">
        <f>SUM(C33,F33,L33)</f>
        <v>30</v>
      </c>
      <c r="Z32" s="196">
        <v>1</v>
      </c>
    </row>
    <row r="33" spans="1:30" ht="15" customHeight="1" thickBot="1" x14ac:dyDescent="0.2">
      <c r="A33" s="209"/>
      <c r="B33" s="224"/>
      <c r="C33" s="89">
        <f>ﾀｲﾑｽｹｼﾞｭｰﾙ!$P$20</f>
        <v>10</v>
      </c>
      <c r="D33" s="94" t="s">
        <v>33</v>
      </c>
      <c r="E33" s="95">
        <f>ﾀｲﾑｽｹｼﾞｭｰﾙ!$R$20</f>
        <v>7</v>
      </c>
      <c r="F33" s="89">
        <f>ﾀｲﾑｽｹｼﾞｭｰﾙ!$R$7</f>
        <v>9</v>
      </c>
      <c r="G33" s="94" t="s">
        <v>33</v>
      </c>
      <c r="H33" s="95">
        <f>ﾀｲﾑｽｹｼﾞｭｰﾙ!$P$7</f>
        <v>10</v>
      </c>
      <c r="I33" s="229"/>
      <c r="J33" s="230"/>
      <c r="K33" s="231"/>
      <c r="L33" s="89">
        <f>ﾀｲﾑｽｹｼﾞｭｰﾙ!$R$11</f>
        <v>11</v>
      </c>
      <c r="M33" s="94" t="s">
        <v>33</v>
      </c>
      <c r="N33" s="96">
        <f>ﾀｲﾑｽｹｼﾞｭｰﾙ!$P$11</f>
        <v>9</v>
      </c>
      <c r="O33" s="100"/>
      <c r="P33" s="103"/>
      <c r="Q33" s="102"/>
      <c r="R33" s="212"/>
      <c r="S33" s="199"/>
      <c r="T33" s="202"/>
      <c r="U33" s="199"/>
      <c r="V33" s="203"/>
      <c r="W33" s="197"/>
      <c r="X33" s="91" t="s">
        <v>7</v>
      </c>
      <c r="Y33" s="92">
        <f>SUM(E33,H33,N33)</f>
        <v>26</v>
      </c>
      <c r="Z33" s="196"/>
    </row>
    <row r="34" spans="1:30" ht="15" customHeight="1" thickBot="1" x14ac:dyDescent="0.2">
      <c r="A34" s="208">
        <v>13</v>
      </c>
      <c r="B34" s="224" t="s">
        <v>202</v>
      </c>
      <c r="C34" s="200" t="str">
        <f>IF(C35+E35&gt;0,IF(C35&gt;E35,"○",IF(C35&lt;E35,"×","△")),"")</f>
        <v>×</v>
      </c>
      <c r="D34" s="201"/>
      <c r="E34" s="204"/>
      <c r="F34" s="200" t="str">
        <f>IF(F35+H35&gt;0,IF(F35&gt;H35,"○",IF(F35&lt;H35,"×","△")),"")</f>
        <v>△</v>
      </c>
      <c r="G34" s="201"/>
      <c r="H34" s="204"/>
      <c r="I34" s="200" t="str">
        <f>IF(I35+K35&gt;0,IF(I35&gt;K35,"○",IF(I35&lt;K35,"×","△")),"")</f>
        <v>×</v>
      </c>
      <c r="J34" s="201"/>
      <c r="K34" s="204"/>
      <c r="L34" s="226"/>
      <c r="M34" s="227"/>
      <c r="N34" s="227"/>
      <c r="O34" s="104"/>
      <c r="P34" s="105"/>
      <c r="Q34" s="106"/>
      <c r="R34" s="212">
        <f>COUNTIF(C34:N35,"○")</f>
        <v>0</v>
      </c>
      <c r="S34" s="199" t="s">
        <v>8</v>
      </c>
      <c r="T34" s="202">
        <f t="shared" ref="T34" si="24">COUNTIF(C34:N35,"△")</f>
        <v>1</v>
      </c>
      <c r="U34" s="199" t="s">
        <v>8</v>
      </c>
      <c r="V34" s="203">
        <f t="shared" ref="V34" si="25">COUNTIF(C34:N35,"×")</f>
        <v>2</v>
      </c>
      <c r="W34" s="197">
        <f t="shared" ref="W34" si="26">SUM(R34*2+T34)</f>
        <v>1</v>
      </c>
      <c r="X34" s="91" t="s">
        <v>6</v>
      </c>
      <c r="Y34" s="92">
        <f>SUM(C35,F35,I35)</f>
        <v>24</v>
      </c>
      <c r="Z34" s="196">
        <v>4</v>
      </c>
    </row>
    <row r="35" spans="1:30" ht="15" customHeight="1" thickBot="1" x14ac:dyDescent="0.2">
      <c r="A35" s="209"/>
      <c r="B35" s="224"/>
      <c r="C35" s="89">
        <f>ﾀｲﾑｽｹｼﾞｭｰﾙ!$H$6</f>
        <v>7</v>
      </c>
      <c r="D35" s="94" t="s">
        <v>33</v>
      </c>
      <c r="E35" s="95">
        <f>ﾀｲﾑｽｹｼﾞｭｰﾙ!$F$6</f>
        <v>10</v>
      </c>
      <c r="F35" s="89">
        <f>ﾀｲﾑｽｹｼﾞｭｰﾙ!$F$19</f>
        <v>8</v>
      </c>
      <c r="G35" s="94" t="s">
        <v>33</v>
      </c>
      <c r="H35" s="95">
        <f>ﾀｲﾑｽｹｼﾞｭｰﾙ!$H$19</f>
        <v>8</v>
      </c>
      <c r="I35" s="89">
        <f>ﾀｲﾑｽｹｼﾞｭｰﾙ!$P$11</f>
        <v>9</v>
      </c>
      <c r="J35" s="94" t="s">
        <v>33</v>
      </c>
      <c r="K35" s="95">
        <f>ﾀｲﾑｽｹｼﾞｭｰﾙ!$R$11</f>
        <v>11</v>
      </c>
      <c r="L35" s="229"/>
      <c r="M35" s="230"/>
      <c r="N35" s="230"/>
      <c r="O35" s="104"/>
      <c r="P35" s="105"/>
      <c r="Q35" s="106"/>
      <c r="R35" s="212"/>
      <c r="S35" s="199"/>
      <c r="T35" s="202"/>
      <c r="U35" s="199"/>
      <c r="V35" s="203"/>
      <c r="W35" s="197"/>
      <c r="X35" s="91" t="s">
        <v>7</v>
      </c>
      <c r="Y35" s="92">
        <f>SUM(E35,H35,K35)</f>
        <v>29</v>
      </c>
      <c r="Z35" s="196"/>
    </row>
    <row r="36" spans="1:30" ht="13.5" customHeight="1" x14ac:dyDescent="0.15"/>
    <row r="37" spans="1:30" ht="9.75" customHeight="1" x14ac:dyDescent="0.15">
      <c r="A37" s="256" t="s">
        <v>54</v>
      </c>
      <c r="B37" s="25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</row>
    <row r="38" spans="1:30" ht="9.75" customHeight="1" thickBot="1" x14ac:dyDescent="0.2">
      <c r="A38" s="256"/>
      <c r="B38" s="25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</row>
    <row r="39" spans="1:30" ht="24.95" customHeight="1" thickBot="1" x14ac:dyDescent="0.2">
      <c r="A39" s="225" t="s">
        <v>31</v>
      </c>
      <c r="B39" s="225"/>
      <c r="C39" s="198">
        <v>14</v>
      </c>
      <c r="D39" s="248"/>
      <c r="E39" s="249"/>
      <c r="F39" s="198">
        <v>15</v>
      </c>
      <c r="G39" s="199"/>
      <c r="H39" s="239"/>
      <c r="I39" s="198">
        <v>16</v>
      </c>
      <c r="J39" s="199"/>
      <c r="K39" s="239"/>
      <c r="L39" s="198">
        <v>17</v>
      </c>
      <c r="M39" s="199"/>
      <c r="N39" s="199"/>
      <c r="O39" s="198">
        <v>18</v>
      </c>
      <c r="P39" s="199"/>
      <c r="Q39" s="199"/>
      <c r="R39" s="241" t="s">
        <v>2</v>
      </c>
      <c r="S39" s="242"/>
      <c r="T39" s="242"/>
      <c r="U39" s="242"/>
      <c r="V39" s="243"/>
      <c r="W39" s="90" t="s">
        <v>3</v>
      </c>
      <c r="X39" s="244" t="s">
        <v>4</v>
      </c>
      <c r="Y39" s="245"/>
      <c r="Z39" s="90" t="s">
        <v>5</v>
      </c>
      <c r="AC39" s="3" t="s">
        <v>236</v>
      </c>
      <c r="AD39" s="3" t="s">
        <v>235</v>
      </c>
    </row>
    <row r="40" spans="1:30" ht="15" customHeight="1" thickBot="1" x14ac:dyDescent="0.2">
      <c r="A40" s="208">
        <v>14</v>
      </c>
      <c r="B40" s="223" t="s">
        <v>203</v>
      </c>
      <c r="C40" s="226"/>
      <c r="D40" s="227"/>
      <c r="E40" s="228"/>
      <c r="F40" s="200" t="str">
        <f>IF(F41+H41&gt;0,IF(F41&gt;H41,"○",IF(F41&lt;H41,"×","△")),"")</f>
        <v>○</v>
      </c>
      <c r="G40" s="201"/>
      <c r="H40" s="204"/>
      <c r="I40" s="200" t="str">
        <f>IF(I41+K41&gt;0,IF(I41&gt;K41,"○",IF(I41&lt;K41,"×","△")),"")</f>
        <v>○</v>
      </c>
      <c r="J40" s="201"/>
      <c r="K40" s="204"/>
      <c r="L40" s="200" t="str">
        <f>IF(L41+N41&gt;0,IF(L41&gt;N41,"○",IF(L41&lt;N41,"×","△")),"")</f>
        <v>○</v>
      </c>
      <c r="M40" s="201"/>
      <c r="N40" s="201"/>
      <c r="O40" s="200" t="str">
        <f>IF(O41+Q41&gt;0,IF(O41&gt;Q41,"○",IF(O41&lt;Q41,"×","△")),"")</f>
        <v>○</v>
      </c>
      <c r="P40" s="201"/>
      <c r="Q40" s="201"/>
      <c r="R40" s="212">
        <f>COUNTIF(C40:Q41,"○")</f>
        <v>4</v>
      </c>
      <c r="S40" s="199" t="s">
        <v>9</v>
      </c>
      <c r="T40" s="202">
        <f>COUNTIF(C40:Q41,"△")</f>
        <v>0</v>
      </c>
      <c r="U40" s="199" t="s">
        <v>9</v>
      </c>
      <c r="V40" s="203">
        <f>COUNTIF(C40:Q41,"×")</f>
        <v>0</v>
      </c>
      <c r="W40" s="197">
        <f>SUM(R40*2+T40)</f>
        <v>8</v>
      </c>
      <c r="X40" s="91" t="s">
        <v>6</v>
      </c>
      <c r="Y40" s="92">
        <f>SUM(F41,I41,L41,O41)</f>
        <v>24</v>
      </c>
      <c r="Z40" s="219">
        <v>1</v>
      </c>
      <c r="AC40" s="3" t="s">
        <v>226</v>
      </c>
      <c r="AD40" s="3" t="s">
        <v>203</v>
      </c>
    </row>
    <row r="41" spans="1:30" ht="15" customHeight="1" thickBot="1" x14ac:dyDescent="0.2">
      <c r="A41" s="209"/>
      <c r="B41" s="223"/>
      <c r="C41" s="229"/>
      <c r="D41" s="230"/>
      <c r="E41" s="231"/>
      <c r="F41" s="89">
        <f>ﾀｲﾑｽｹｼﾞｭｰﾙ!$H$18</f>
        <v>6</v>
      </c>
      <c r="G41" s="94" t="s">
        <v>33</v>
      </c>
      <c r="H41" s="95">
        <f>ﾀｲﾑｽｹｼﾞｭｰﾙ!$F$18</f>
        <v>3</v>
      </c>
      <c r="I41" s="89">
        <f>ﾀｲﾑｽｹｼﾞｭｰﾙ!$F$23</f>
        <v>6</v>
      </c>
      <c r="J41" s="94" t="s">
        <v>55</v>
      </c>
      <c r="K41" s="95">
        <f>ﾀｲﾑｽｹｼﾞｭｰﾙ!$H$23</f>
        <v>4</v>
      </c>
      <c r="L41" s="89">
        <f>ﾀｲﾑｽｹｼﾞｭｰﾙ!$H$26</f>
        <v>7</v>
      </c>
      <c r="M41" s="94" t="s">
        <v>33</v>
      </c>
      <c r="N41" s="96">
        <f>ﾀｲﾑｽｹｼﾞｭｰﾙ!$F$26</f>
        <v>3</v>
      </c>
      <c r="O41" s="89">
        <f>ﾀｲﾑｽｹｼﾞｭｰﾙ!$P$8</f>
        <v>5</v>
      </c>
      <c r="P41" s="94" t="s">
        <v>33</v>
      </c>
      <c r="Q41" s="96">
        <f>ﾀｲﾑｽｹｼﾞｭｰﾙ!$R$8</f>
        <v>3</v>
      </c>
      <c r="R41" s="212"/>
      <c r="S41" s="199"/>
      <c r="T41" s="202"/>
      <c r="U41" s="199"/>
      <c r="V41" s="203"/>
      <c r="W41" s="197"/>
      <c r="X41" s="91" t="s">
        <v>7</v>
      </c>
      <c r="Y41" s="92">
        <f>SUM(H41,K41,N41,Q41)</f>
        <v>13</v>
      </c>
      <c r="Z41" s="220"/>
      <c r="AC41" s="3" t="s">
        <v>227</v>
      </c>
      <c r="AD41" s="3" t="s">
        <v>206</v>
      </c>
    </row>
    <row r="42" spans="1:30" ht="15" customHeight="1" thickBot="1" x14ac:dyDescent="0.2">
      <c r="A42" s="208">
        <v>15</v>
      </c>
      <c r="B42" s="224" t="s">
        <v>204</v>
      </c>
      <c r="C42" s="200" t="str">
        <f>IF(C43+E43&gt;0,IF(C43&gt;E43,"○",IF(C43&lt;E43,"×","△")),"")</f>
        <v>×</v>
      </c>
      <c r="D42" s="201"/>
      <c r="E42" s="204"/>
      <c r="F42" s="226"/>
      <c r="G42" s="227"/>
      <c r="H42" s="228"/>
      <c r="I42" s="200" t="str">
        <f>IF(I43+K43&gt;0,IF(I43&gt;K43,"○",IF(I43&lt;K43,"×","△")),"")</f>
        <v>○</v>
      </c>
      <c r="J42" s="201"/>
      <c r="K42" s="204"/>
      <c r="L42" s="200" t="str">
        <f>IF(L43+N43&gt;0,IF(L43&gt;N43,"○",IF(L43&lt;N43,"×","△")),"")</f>
        <v>○</v>
      </c>
      <c r="M42" s="201"/>
      <c r="N42" s="201"/>
      <c r="O42" s="200" t="str">
        <f>IF(O43+Q43&gt;0,IF(O43&gt;Q43,"○",IF(O43&lt;Q43,"×","△")),"")</f>
        <v>×</v>
      </c>
      <c r="P42" s="201"/>
      <c r="Q42" s="201"/>
      <c r="R42" s="212">
        <f>COUNTIF(C42:Q43,"○")</f>
        <v>2</v>
      </c>
      <c r="S42" s="199" t="s">
        <v>8</v>
      </c>
      <c r="T42" s="202">
        <f>COUNTIF(C42:Q43,"△")</f>
        <v>0</v>
      </c>
      <c r="U42" s="199" t="s">
        <v>8</v>
      </c>
      <c r="V42" s="203">
        <f>COUNTIF(C42:Q43,"×")</f>
        <v>2</v>
      </c>
      <c r="W42" s="197">
        <f t="shared" ref="W42" si="27">SUM(R42*2+T42)</f>
        <v>4</v>
      </c>
      <c r="X42" s="91" t="s">
        <v>6</v>
      </c>
      <c r="Y42" s="92">
        <f>SUM(C43,I43,L43,O43)</f>
        <v>17</v>
      </c>
      <c r="Z42" s="219">
        <v>3</v>
      </c>
      <c r="AC42" s="3" t="s">
        <v>228</v>
      </c>
      <c r="AD42" s="3" t="s">
        <v>204</v>
      </c>
    </row>
    <row r="43" spans="1:30" ht="15" customHeight="1" thickBot="1" x14ac:dyDescent="0.2">
      <c r="A43" s="209"/>
      <c r="B43" s="224"/>
      <c r="C43" s="89">
        <f>ﾀｲﾑｽｹｼﾞｭｰﾙ!$F$18</f>
        <v>3</v>
      </c>
      <c r="D43" s="94" t="s">
        <v>33</v>
      </c>
      <c r="E43" s="95">
        <f>ﾀｲﾑｽｹｼﾞｭｰﾙ!$H$18</f>
        <v>6</v>
      </c>
      <c r="F43" s="229"/>
      <c r="G43" s="230"/>
      <c r="H43" s="231"/>
      <c r="I43" s="89">
        <f>ﾀｲﾑｽｹｼﾞｭｰﾙ!$R$10</f>
        <v>5</v>
      </c>
      <c r="J43" s="94" t="s">
        <v>55</v>
      </c>
      <c r="K43" s="95">
        <f>ﾀｲﾑｽｹｼﾞｭｰﾙ!$P$10</f>
        <v>1</v>
      </c>
      <c r="L43" s="89">
        <f>ﾀｲﾑｽｹｼﾞｭｰﾙ!$F$24</f>
        <v>5</v>
      </c>
      <c r="M43" s="94" t="s">
        <v>33</v>
      </c>
      <c r="N43" s="96">
        <f>ﾀｲﾑｽｹｼﾞｭｰﾙ!$H$24</f>
        <v>3</v>
      </c>
      <c r="O43" s="89">
        <f>ﾀｲﾑｽｹｼﾞｭｰﾙ!$R$16</f>
        <v>4</v>
      </c>
      <c r="P43" s="94" t="s">
        <v>33</v>
      </c>
      <c r="Q43" s="96">
        <f>ﾀｲﾑｽｹｼﾞｭｰﾙ!$P$16</f>
        <v>5</v>
      </c>
      <c r="R43" s="212"/>
      <c r="S43" s="199"/>
      <c r="T43" s="202"/>
      <c r="U43" s="199"/>
      <c r="V43" s="203"/>
      <c r="W43" s="197"/>
      <c r="X43" s="91" t="s">
        <v>7</v>
      </c>
      <c r="Y43" s="92">
        <f>SUM(E43,K43,N43,Q43)</f>
        <v>15</v>
      </c>
      <c r="Z43" s="220"/>
      <c r="AC43" s="3" t="s">
        <v>229</v>
      </c>
      <c r="AD43" s="3" t="s">
        <v>212</v>
      </c>
    </row>
    <row r="44" spans="1:30" ht="15" customHeight="1" thickBot="1" x14ac:dyDescent="0.2">
      <c r="A44" s="208">
        <v>16</v>
      </c>
      <c r="B44" s="210" t="s">
        <v>212</v>
      </c>
      <c r="C44" s="200" t="str">
        <f>IF(C45+E45&gt;0,IF(C45&gt;E45,"○",IF(C45&lt;E45,"×","△")),"")</f>
        <v>×</v>
      </c>
      <c r="D44" s="201"/>
      <c r="E44" s="204"/>
      <c r="F44" s="200" t="str">
        <f>IF(F45+H45&gt;0,IF(F45&gt;H45,"○",IF(F45&lt;H45,"×","△")),"")</f>
        <v>×</v>
      </c>
      <c r="G44" s="201"/>
      <c r="H44" s="204"/>
      <c r="I44" s="226"/>
      <c r="J44" s="227"/>
      <c r="K44" s="228"/>
      <c r="L44" s="200" t="str">
        <f>IF(L45+N45&gt;0,IF(L45&gt;N45,"○",IF(L45&lt;N45,"×","△")),"")</f>
        <v>○</v>
      </c>
      <c r="M44" s="201"/>
      <c r="N44" s="201"/>
      <c r="O44" s="200" t="str">
        <f>IF(O45+Q45&gt;0,IF(O45&gt;Q45,"○",IF(O45&lt;Q45,"×","△")),"")</f>
        <v>○</v>
      </c>
      <c r="P44" s="201"/>
      <c r="Q44" s="201"/>
      <c r="R44" s="212">
        <f t="shared" ref="R44" si="28">COUNTIF(C44:Q45,"○")</f>
        <v>2</v>
      </c>
      <c r="S44" s="199" t="s">
        <v>8</v>
      </c>
      <c r="T44" s="202">
        <f t="shared" ref="T44" si="29">COUNTIF(C44:Q45,"△")</f>
        <v>0</v>
      </c>
      <c r="U44" s="199" t="s">
        <v>8</v>
      </c>
      <c r="V44" s="203">
        <f t="shared" ref="V44" si="30">COUNTIF(C44:Q45,"×")</f>
        <v>2</v>
      </c>
      <c r="W44" s="197">
        <f>SUM(R44*2+T44)</f>
        <v>4</v>
      </c>
      <c r="X44" s="91" t="s">
        <v>6</v>
      </c>
      <c r="Y44" s="92">
        <f>SUM(F45,C45,L45,O45)</f>
        <v>15</v>
      </c>
      <c r="Z44" s="219">
        <v>4</v>
      </c>
      <c r="AC44" s="3" t="s">
        <v>238</v>
      </c>
      <c r="AD44" s="3" t="s">
        <v>205</v>
      </c>
    </row>
    <row r="45" spans="1:30" ht="15" customHeight="1" thickBot="1" x14ac:dyDescent="0.2">
      <c r="A45" s="209"/>
      <c r="B45" s="211"/>
      <c r="C45" s="89">
        <f>ﾀｲﾑｽｹｼﾞｭｰﾙ!$H$23</f>
        <v>4</v>
      </c>
      <c r="D45" s="94" t="s">
        <v>55</v>
      </c>
      <c r="E45" s="95">
        <f>ﾀｲﾑｽｹｼﾞｭｰﾙ!$F$23</f>
        <v>6</v>
      </c>
      <c r="F45" s="89">
        <f>ﾀｲﾑｽｹｼﾞｭｰﾙ!$P$10</f>
        <v>1</v>
      </c>
      <c r="G45" s="94" t="s">
        <v>33</v>
      </c>
      <c r="H45" s="95">
        <f>ﾀｲﾑｽｹｼﾞｭｰﾙ!$R$10</f>
        <v>5</v>
      </c>
      <c r="I45" s="229"/>
      <c r="J45" s="230"/>
      <c r="K45" s="231"/>
      <c r="L45" s="89">
        <f>ﾀｲﾑｽｹｼﾞｭｰﾙ!$R$17</f>
        <v>4</v>
      </c>
      <c r="M45" s="94" t="s">
        <v>33</v>
      </c>
      <c r="N45" s="96">
        <f>ﾀｲﾑｽｹｼﾞｭｰﾙ!$P$17</f>
        <v>3</v>
      </c>
      <c r="O45" s="89">
        <f>ﾀｲﾑｽｹｼﾞｭｰﾙ!$F$25</f>
        <v>6</v>
      </c>
      <c r="P45" s="94" t="s">
        <v>33</v>
      </c>
      <c r="Q45" s="96">
        <f>ﾀｲﾑｽｹｼﾞｭｰﾙ!$H$25</f>
        <v>2</v>
      </c>
      <c r="R45" s="212"/>
      <c r="S45" s="199"/>
      <c r="T45" s="202"/>
      <c r="U45" s="199"/>
      <c r="V45" s="203"/>
      <c r="W45" s="197"/>
      <c r="X45" s="91" t="s">
        <v>7</v>
      </c>
      <c r="Y45" s="92">
        <f>SUM(H45,E45,N45,Q45)</f>
        <v>16</v>
      </c>
      <c r="Z45" s="220"/>
    </row>
    <row r="46" spans="1:30" ht="15" customHeight="1" thickBot="1" x14ac:dyDescent="0.2">
      <c r="A46" s="208">
        <v>17</v>
      </c>
      <c r="B46" s="210" t="s">
        <v>205</v>
      </c>
      <c r="C46" s="200" t="str">
        <f>IF(C47+E47&gt;0,IF(C47&gt;E47,"○",IF(C47&lt;E47,"×","△")),"")</f>
        <v>×</v>
      </c>
      <c r="D46" s="201"/>
      <c r="E46" s="204"/>
      <c r="F46" s="200" t="str">
        <f>IF(F47+H47&gt;0,IF(F47&gt;H47,"○",IF(F47&lt;H47,"×","△")),"")</f>
        <v>×</v>
      </c>
      <c r="G46" s="201"/>
      <c r="H46" s="204"/>
      <c r="I46" s="200" t="str">
        <f>IF(I47+K47&gt;0,IF(I47&gt;K47,"○",IF(I47&lt;K47,"×","△")),"")</f>
        <v>×</v>
      </c>
      <c r="J46" s="201"/>
      <c r="K46" s="204"/>
      <c r="L46" s="232"/>
      <c r="M46" s="233"/>
      <c r="N46" s="234"/>
      <c r="O46" s="200" t="str">
        <f>IF(O47+Q47&gt;0,IF(O47&gt;Q47,"○",IF(O47&lt;Q47,"×","△")),"")</f>
        <v>×</v>
      </c>
      <c r="P46" s="201"/>
      <c r="Q46" s="201"/>
      <c r="R46" s="212">
        <f t="shared" ref="R46" si="31">COUNTIF(C46:Q47,"○")</f>
        <v>0</v>
      </c>
      <c r="S46" s="199" t="s">
        <v>8</v>
      </c>
      <c r="T46" s="202">
        <f t="shared" ref="T46" si="32">COUNTIF(C46:Q47,"△")</f>
        <v>0</v>
      </c>
      <c r="U46" s="199" t="s">
        <v>8</v>
      </c>
      <c r="V46" s="203">
        <f t="shared" ref="V46" si="33">COUNTIF(C46:Q47,"×")</f>
        <v>4</v>
      </c>
      <c r="W46" s="197">
        <f>SUM(R46*2+T46)</f>
        <v>0</v>
      </c>
      <c r="X46" s="91" t="s">
        <v>6</v>
      </c>
      <c r="Y46" s="92">
        <f>SUM(F47,I47,C47,O47)</f>
        <v>10</v>
      </c>
      <c r="Z46" s="219">
        <v>5</v>
      </c>
    </row>
    <row r="47" spans="1:30" ht="15" customHeight="1" thickBot="1" x14ac:dyDescent="0.2">
      <c r="A47" s="209"/>
      <c r="B47" s="211"/>
      <c r="C47" s="89">
        <f>ﾀｲﾑｽｹｼﾞｭｰﾙ!$F$26</f>
        <v>3</v>
      </c>
      <c r="D47" s="94" t="s">
        <v>33</v>
      </c>
      <c r="E47" s="95">
        <f>ﾀｲﾑｽｹｼﾞｭｰﾙ!$H$26</f>
        <v>7</v>
      </c>
      <c r="F47" s="89">
        <f>ﾀｲﾑｽｹｼﾞｭｰﾙ!$H$24</f>
        <v>3</v>
      </c>
      <c r="G47" s="94" t="s">
        <v>33</v>
      </c>
      <c r="H47" s="95">
        <f>ﾀｲﾑｽｹｼﾞｭｰﾙ!$F$24</f>
        <v>5</v>
      </c>
      <c r="I47" s="89">
        <f>ﾀｲﾑｽｹｼﾞｭｰﾙ!$P$17</f>
        <v>3</v>
      </c>
      <c r="J47" s="94" t="s">
        <v>33</v>
      </c>
      <c r="K47" s="95">
        <f>ﾀｲﾑｽｹｼﾞｭｰﾙ!$R$17</f>
        <v>4</v>
      </c>
      <c r="L47" s="235"/>
      <c r="M47" s="236"/>
      <c r="N47" s="237"/>
      <c r="O47" s="89">
        <f>ﾀｲﾑｽｹｼﾞｭｰﾙ!$H$10</f>
        <v>1</v>
      </c>
      <c r="P47" s="94" t="s">
        <v>33</v>
      </c>
      <c r="Q47" s="96">
        <f>ﾀｲﾑｽｹｼﾞｭｰﾙ!$F$10</f>
        <v>7</v>
      </c>
      <c r="R47" s="212"/>
      <c r="S47" s="199"/>
      <c r="T47" s="202"/>
      <c r="U47" s="199"/>
      <c r="V47" s="203"/>
      <c r="W47" s="197"/>
      <c r="X47" s="91" t="s">
        <v>7</v>
      </c>
      <c r="Y47" s="92">
        <f>SUM(H47,K47,E47,Q47)</f>
        <v>23</v>
      </c>
      <c r="Z47" s="220"/>
    </row>
    <row r="48" spans="1:30" ht="15" customHeight="1" thickBot="1" x14ac:dyDescent="0.2">
      <c r="A48" s="208">
        <v>18</v>
      </c>
      <c r="B48" s="210" t="s">
        <v>206</v>
      </c>
      <c r="C48" s="200" t="str">
        <f>IF(C49+E49&gt;0,IF(C49&gt;E49,"○",IF(C49&lt;E49,"×","△")),"")</f>
        <v>×</v>
      </c>
      <c r="D48" s="201"/>
      <c r="E48" s="204"/>
      <c r="F48" s="200" t="str">
        <f>IF(F49+H49&gt;0,IF(F49&gt;H49,"○",IF(F49&lt;H49,"×","△")),"")</f>
        <v>○</v>
      </c>
      <c r="G48" s="201"/>
      <c r="H48" s="204"/>
      <c r="I48" s="200" t="str">
        <f>IF(I49+K49&gt;0,IF(I49&gt;K49,"○",IF(I49&lt;K49,"×","△")),"")</f>
        <v>×</v>
      </c>
      <c r="J48" s="201"/>
      <c r="K48" s="204"/>
      <c r="L48" s="200" t="str">
        <f>IF(L49+N49&gt;0,IF(L49&gt;N49,"○",IF(L49&lt;N49,"×","△")),"")</f>
        <v>○</v>
      </c>
      <c r="M48" s="201"/>
      <c r="N48" s="204"/>
      <c r="O48" s="226"/>
      <c r="P48" s="227"/>
      <c r="Q48" s="227"/>
      <c r="R48" s="212">
        <f>COUNTIF(C48:Q49,"○")</f>
        <v>2</v>
      </c>
      <c r="S48" s="199" t="s">
        <v>8</v>
      </c>
      <c r="T48" s="202">
        <f t="shared" ref="T48" si="34">COUNTIF(C48:Q49,"△")</f>
        <v>0</v>
      </c>
      <c r="U48" s="199" t="s">
        <v>8</v>
      </c>
      <c r="V48" s="203">
        <f t="shared" ref="V48" si="35">COUNTIF(C48:Q49,"×")</f>
        <v>2</v>
      </c>
      <c r="W48" s="197">
        <f t="shared" ref="W48" si="36">SUM(R48*2+T48)</f>
        <v>4</v>
      </c>
      <c r="X48" s="91" t="s">
        <v>6</v>
      </c>
      <c r="Y48" s="92">
        <f>SUM(F49,I49,L49,C49)</f>
        <v>17</v>
      </c>
      <c r="Z48" s="219">
        <v>2</v>
      </c>
    </row>
    <row r="49" spans="1:30" ht="15" customHeight="1" thickBot="1" x14ac:dyDescent="0.2">
      <c r="A49" s="209"/>
      <c r="B49" s="211"/>
      <c r="C49" s="89">
        <f>ﾀｲﾑｽｹｼﾞｭｰﾙ!$R$8</f>
        <v>3</v>
      </c>
      <c r="D49" s="94" t="s">
        <v>33</v>
      </c>
      <c r="E49" s="95">
        <f>ﾀｲﾑｽｹｼﾞｭｰﾙ!$P$8</f>
        <v>5</v>
      </c>
      <c r="F49" s="89">
        <f>ﾀｲﾑｽｹｼﾞｭｰﾙ!$P$16</f>
        <v>5</v>
      </c>
      <c r="G49" s="94" t="s">
        <v>33</v>
      </c>
      <c r="H49" s="95">
        <f>ﾀｲﾑｽｹｼﾞｭｰﾙ!$R$16</f>
        <v>4</v>
      </c>
      <c r="I49" s="89">
        <f>ﾀｲﾑｽｹｼﾞｭｰﾙ!$H$25</f>
        <v>2</v>
      </c>
      <c r="J49" s="94" t="s">
        <v>33</v>
      </c>
      <c r="K49" s="95">
        <f>ﾀｲﾑｽｹｼﾞｭｰﾙ!$F$25</f>
        <v>6</v>
      </c>
      <c r="L49" s="89">
        <f>ﾀｲﾑｽｹｼﾞｭｰﾙ!$F$10</f>
        <v>7</v>
      </c>
      <c r="M49" s="94" t="s">
        <v>33</v>
      </c>
      <c r="N49" s="95">
        <f>ﾀｲﾑｽｹｼﾞｭｰﾙ!$H$10</f>
        <v>1</v>
      </c>
      <c r="O49" s="229"/>
      <c r="P49" s="230"/>
      <c r="Q49" s="230"/>
      <c r="R49" s="212"/>
      <c r="S49" s="199"/>
      <c r="T49" s="202"/>
      <c r="U49" s="199"/>
      <c r="V49" s="203"/>
      <c r="W49" s="197"/>
      <c r="X49" s="91" t="s">
        <v>7</v>
      </c>
      <c r="Y49" s="92">
        <f>SUM(H49,K49,N49,E49)</f>
        <v>16</v>
      </c>
      <c r="Z49" s="220"/>
    </row>
    <row r="50" spans="1:30" ht="13.5" customHeight="1" thickBot="1" x14ac:dyDescent="0.2"/>
    <row r="51" spans="1:30" ht="24.95" customHeight="1" thickBot="1" x14ac:dyDescent="0.2">
      <c r="A51" s="225" t="s">
        <v>32</v>
      </c>
      <c r="B51" s="225"/>
      <c r="C51" s="198">
        <v>19</v>
      </c>
      <c r="D51" s="199"/>
      <c r="E51" s="239"/>
      <c r="F51" s="198">
        <v>20</v>
      </c>
      <c r="G51" s="199"/>
      <c r="H51" s="239"/>
      <c r="I51" s="198">
        <v>21</v>
      </c>
      <c r="J51" s="199"/>
      <c r="K51" s="239"/>
      <c r="L51" s="198">
        <v>22</v>
      </c>
      <c r="M51" s="199"/>
      <c r="N51" s="199"/>
      <c r="O51" s="198">
        <v>23</v>
      </c>
      <c r="P51" s="199"/>
      <c r="Q51" s="199"/>
      <c r="R51" s="241" t="s">
        <v>2</v>
      </c>
      <c r="S51" s="242"/>
      <c r="T51" s="242"/>
      <c r="U51" s="242"/>
      <c r="V51" s="243"/>
      <c r="W51" s="90" t="s">
        <v>3</v>
      </c>
      <c r="X51" s="244" t="s">
        <v>4</v>
      </c>
      <c r="Y51" s="245"/>
      <c r="Z51" s="90" t="s">
        <v>5</v>
      </c>
      <c r="AC51" s="3" t="s">
        <v>236</v>
      </c>
      <c r="AD51" s="3" t="s">
        <v>235</v>
      </c>
    </row>
    <row r="52" spans="1:30" ht="15" customHeight="1" thickBot="1" x14ac:dyDescent="0.2">
      <c r="A52" s="208">
        <v>19</v>
      </c>
      <c r="B52" s="223" t="s">
        <v>207</v>
      </c>
      <c r="C52" s="226"/>
      <c r="D52" s="227"/>
      <c r="E52" s="228"/>
      <c r="F52" s="200" t="str">
        <f>IF(F53+H53&gt;0,IF(F53&gt;H53,"○",IF(F53&lt;H53,"×","△")),"")</f>
        <v>○</v>
      </c>
      <c r="G52" s="201"/>
      <c r="H52" s="204"/>
      <c r="I52" s="200" t="str">
        <f>IF(I53+K53&gt;0,IF(I53&gt;K53,"○",IF(I53&lt;K53,"×","△")),"")</f>
        <v>△</v>
      </c>
      <c r="J52" s="201"/>
      <c r="K52" s="204"/>
      <c r="L52" s="200" t="str">
        <f>IF(L53+N53&gt;0,IF(L53&gt;N53,"○",IF(L53&lt;N53,"×","△")),"")</f>
        <v>△</v>
      </c>
      <c r="M52" s="201"/>
      <c r="N52" s="201"/>
      <c r="O52" s="200" t="str">
        <f>IF(O53+Q53&gt;0,IF(O53&gt;Q53,"○",IF(O53&lt;Q53,"×","△")),"")</f>
        <v>○</v>
      </c>
      <c r="P52" s="201"/>
      <c r="Q52" s="201"/>
      <c r="R52" s="212">
        <f>COUNTIF(C52:Q53,"○")</f>
        <v>2</v>
      </c>
      <c r="S52" s="199" t="s">
        <v>9</v>
      </c>
      <c r="T52" s="202">
        <f>COUNTIF(C52:Q53,"△")</f>
        <v>2</v>
      </c>
      <c r="U52" s="199" t="s">
        <v>9</v>
      </c>
      <c r="V52" s="203">
        <f>COUNTIF(C52:Q53,"×")</f>
        <v>0</v>
      </c>
      <c r="W52" s="197">
        <f>SUM(R52*2+T52)</f>
        <v>6</v>
      </c>
      <c r="X52" s="91" t="s">
        <v>6</v>
      </c>
      <c r="Y52" s="92">
        <f>SUM(F53,I53,L53,O53)</f>
        <v>12</v>
      </c>
      <c r="Z52" s="196">
        <v>2</v>
      </c>
      <c r="AC52" s="3" t="s">
        <v>230</v>
      </c>
      <c r="AD52" s="3" t="s">
        <v>210</v>
      </c>
    </row>
    <row r="53" spans="1:30" ht="15" customHeight="1" thickBot="1" x14ac:dyDescent="0.2">
      <c r="A53" s="209"/>
      <c r="B53" s="223"/>
      <c r="C53" s="229"/>
      <c r="D53" s="230"/>
      <c r="E53" s="231"/>
      <c r="F53" s="89">
        <f>ﾀｲﾑｽｹｼﾞｭｰﾙ!$R$23</f>
        <v>6</v>
      </c>
      <c r="G53" s="94" t="s">
        <v>33</v>
      </c>
      <c r="H53" s="95">
        <f>ﾀｲﾑｽｹｼﾞｭｰﾙ!$P$23</f>
        <v>0</v>
      </c>
      <c r="I53" s="89">
        <f>ﾀｲﾑｽｹｼﾞｭｰﾙ!$F$17</f>
        <v>1</v>
      </c>
      <c r="J53" s="94" t="s">
        <v>33</v>
      </c>
      <c r="K53" s="95">
        <f>ﾀｲﾑｽｹｼﾞｭｰﾙ!$H$17</f>
        <v>1</v>
      </c>
      <c r="L53" s="89">
        <f>ﾀｲﾑｽｹｼﾞｭｰﾙ!$R$25</f>
        <v>2</v>
      </c>
      <c r="M53" s="94" t="s">
        <v>33</v>
      </c>
      <c r="N53" s="96">
        <f>ﾀｲﾑｽｹｼﾞｭｰﾙ!$P$25</f>
        <v>2</v>
      </c>
      <c r="O53" s="89">
        <f>ﾀｲﾑｽｹｼﾞｭｰﾙ!$P$9</f>
        <v>3</v>
      </c>
      <c r="P53" s="94" t="s">
        <v>33</v>
      </c>
      <c r="Q53" s="96">
        <f>ﾀｲﾑｽｹｼﾞｭｰﾙ!$R$9</f>
        <v>0</v>
      </c>
      <c r="R53" s="212"/>
      <c r="S53" s="199"/>
      <c r="T53" s="202"/>
      <c r="U53" s="199"/>
      <c r="V53" s="203"/>
      <c r="W53" s="197"/>
      <c r="X53" s="91" t="s">
        <v>7</v>
      </c>
      <c r="Y53" s="92">
        <f>SUM(H53,K53,N53,Q53)</f>
        <v>3</v>
      </c>
      <c r="Z53" s="196"/>
      <c r="AC53" s="3" t="s">
        <v>231</v>
      </c>
      <c r="AD53" s="3" t="s">
        <v>207</v>
      </c>
    </row>
    <row r="54" spans="1:30" ht="15" customHeight="1" thickBot="1" x14ac:dyDescent="0.2">
      <c r="A54" s="208">
        <v>20</v>
      </c>
      <c r="B54" s="224" t="s">
        <v>208</v>
      </c>
      <c r="C54" s="200" t="str">
        <f>IF(C55+E55&gt;0,IF(C55&gt;E55,"○",IF(C55&lt;E55,"×","△")),"")</f>
        <v>×</v>
      </c>
      <c r="D54" s="201"/>
      <c r="E54" s="204"/>
      <c r="F54" s="226"/>
      <c r="G54" s="227"/>
      <c r="H54" s="228"/>
      <c r="I54" s="200" t="str">
        <f>IF(I55+K55&gt;0,IF(I55&gt;K55,"○",IF(I55&lt;K55,"×","△")),"")</f>
        <v>×</v>
      </c>
      <c r="J54" s="201"/>
      <c r="K54" s="204"/>
      <c r="L54" s="200" t="str">
        <f>IF(L55+N55&gt;0,IF(L55&gt;N55,"○",IF(L55&lt;N55,"×","△")),"")</f>
        <v>×</v>
      </c>
      <c r="M54" s="201"/>
      <c r="N54" s="201"/>
      <c r="O54" s="200" t="str">
        <f>IF(O55+Q55&gt;0,IF(O55&gt;Q55,"○",IF(O55&lt;Q55,"×","△")),"")</f>
        <v>○</v>
      </c>
      <c r="P54" s="201"/>
      <c r="Q54" s="201"/>
      <c r="R54" s="212">
        <f>COUNTIF(C54:Q55,"○")</f>
        <v>1</v>
      </c>
      <c r="S54" s="199" t="s">
        <v>8</v>
      </c>
      <c r="T54" s="202">
        <f>COUNTIF(C54:Q55,"△")</f>
        <v>0</v>
      </c>
      <c r="U54" s="199" t="s">
        <v>8</v>
      </c>
      <c r="V54" s="203">
        <f>COUNTIF(C54:Q55,"×")</f>
        <v>3</v>
      </c>
      <c r="W54" s="197">
        <f t="shared" ref="W54" si="37">SUM(R54*2+T54)</f>
        <v>2</v>
      </c>
      <c r="X54" s="91" t="s">
        <v>6</v>
      </c>
      <c r="Y54" s="92">
        <f>SUM(C55,I55,L55,O55)</f>
        <v>8</v>
      </c>
      <c r="Z54" s="196">
        <v>4</v>
      </c>
      <c r="AC54" s="3" t="s">
        <v>232</v>
      </c>
      <c r="AD54" s="3" t="s">
        <v>209</v>
      </c>
    </row>
    <row r="55" spans="1:30" ht="15" customHeight="1" thickBot="1" x14ac:dyDescent="0.2">
      <c r="A55" s="209"/>
      <c r="B55" s="224"/>
      <c r="C55" s="89">
        <f>ﾀｲﾑｽｹｼﾞｭｰﾙ!$P$23</f>
        <v>0</v>
      </c>
      <c r="D55" s="94" t="s">
        <v>33</v>
      </c>
      <c r="E55" s="95">
        <f>ﾀｲﾑｽｹｼﾞｭｰﾙ!$R$23</f>
        <v>6</v>
      </c>
      <c r="F55" s="229"/>
      <c r="G55" s="230"/>
      <c r="H55" s="231"/>
      <c r="I55" s="89">
        <f>ﾀｲﾑｽｹｼﾞｭｰﾙ!$H$9</f>
        <v>1</v>
      </c>
      <c r="J55" s="94" t="s">
        <v>33</v>
      </c>
      <c r="K55" s="95">
        <f>ﾀｲﾑｽｹｼﾞｭｰﾙ!$F$9</f>
        <v>3</v>
      </c>
      <c r="L55" s="89">
        <f>ﾀｲﾑｽｹｼﾞｭｰﾙ!$F$16</f>
        <v>2</v>
      </c>
      <c r="M55" s="94" t="s">
        <v>33</v>
      </c>
      <c r="N55" s="96">
        <f>ﾀｲﾑｽｹｼﾞｭｰﾙ!$H$16</f>
        <v>5</v>
      </c>
      <c r="O55" s="89">
        <f>ﾀｲﾑｽｹｼﾞｭｰﾙ!$R$26</f>
        <v>5</v>
      </c>
      <c r="P55" s="94" t="s">
        <v>33</v>
      </c>
      <c r="Q55" s="96">
        <f>ﾀｲﾑｽｹｼﾞｭｰﾙ!$P$26</f>
        <v>4</v>
      </c>
      <c r="R55" s="212"/>
      <c r="S55" s="199"/>
      <c r="T55" s="202"/>
      <c r="U55" s="199"/>
      <c r="V55" s="203"/>
      <c r="W55" s="197"/>
      <c r="X55" s="91" t="s">
        <v>7</v>
      </c>
      <c r="Y55" s="92">
        <f>SUM(E55,K55,N55,Q55)</f>
        <v>18</v>
      </c>
      <c r="Z55" s="196"/>
      <c r="AC55" s="3" t="s">
        <v>233</v>
      </c>
      <c r="AD55" s="3" t="s">
        <v>208</v>
      </c>
    </row>
    <row r="56" spans="1:30" ht="15" customHeight="1" thickBot="1" x14ac:dyDescent="0.2">
      <c r="A56" s="208">
        <v>21</v>
      </c>
      <c r="B56" s="210" t="s">
        <v>209</v>
      </c>
      <c r="C56" s="200" t="str">
        <f>IF(C57+E57&gt;0,IF(C57&gt;E57,"○",IF(C57&lt;E57,"×","△")),"")</f>
        <v>△</v>
      </c>
      <c r="D56" s="201"/>
      <c r="E56" s="204"/>
      <c r="F56" s="200" t="str">
        <f>IF(F57+H57&gt;0,IF(F57&gt;H57,"○",IF(F57&lt;H57,"×","△")),"")</f>
        <v>○</v>
      </c>
      <c r="G56" s="201"/>
      <c r="H56" s="204"/>
      <c r="I56" s="226"/>
      <c r="J56" s="227"/>
      <c r="K56" s="228"/>
      <c r="L56" s="200" t="str">
        <f>IF(L57+N57&gt;0,IF(L57&gt;N57,"○",IF(L57&lt;N57,"×","△")),"")</f>
        <v>×</v>
      </c>
      <c r="M56" s="201"/>
      <c r="N56" s="201"/>
      <c r="O56" s="200" t="str">
        <f>IF(O57+Q57&gt;0,IF(O57&gt;Q57,"○",IF(O57&lt;Q57,"×","△")),"")</f>
        <v>○</v>
      </c>
      <c r="P56" s="201"/>
      <c r="Q56" s="201"/>
      <c r="R56" s="212">
        <f t="shared" ref="R56" si="38">COUNTIF(C56:Q57,"○")</f>
        <v>2</v>
      </c>
      <c r="S56" s="199" t="s">
        <v>8</v>
      </c>
      <c r="T56" s="202">
        <f t="shared" ref="T56" si="39">COUNTIF(C56:Q57,"△")</f>
        <v>1</v>
      </c>
      <c r="U56" s="199" t="s">
        <v>8</v>
      </c>
      <c r="V56" s="203">
        <f>COUNTIF(C56:Q57,"×")</f>
        <v>1</v>
      </c>
      <c r="W56" s="197">
        <f>SUM(R56*2+T56)</f>
        <v>5</v>
      </c>
      <c r="X56" s="91" t="s">
        <v>6</v>
      </c>
      <c r="Y56" s="92">
        <f>SUM(F57,C57,L57,O57)</f>
        <v>9</v>
      </c>
      <c r="Z56" s="196">
        <v>3</v>
      </c>
      <c r="AC56" s="3" t="s">
        <v>234</v>
      </c>
      <c r="AD56" s="3" t="s">
        <v>211</v>
      </c>
    </row>
    <row r="57" spans="1:30" ht="15" customHeight="1" thickBot="1" x14ac:dyDescent="0.2">
      <c r="A57" s="209"/>
      <c r="B57" s="211"/>
      <c r="C57" s="89">
        <f>ﾀｲﾑｽｹｼﾞｭｰﾙ!$H$17</f>
        <v>1</v>
      </c>
      <c r="D57" s="94" t="s">
        <v>33</v>
      </c>
      <c r="E57" s="95">
        <f>ﾀｲﾑｽｹｼﾞｭｰﾙ!$F$17</f>
        <v>1</v>
      </c>
      <c r="F57" s="89">
        <f>ﾀｲﾑｽｹｼﾞｭｰﾙ!$F$9</f>
        <v>3</v>
      </c>
      <c r="G57" s="94" t="s">
        <v>33</v>
      </c>
      <c r="H57" s="95">
        <f>ﾀｲﾑｽｹｼﾞｭｰﾙ!$H$9</f>
        <v>1</v>
      </c>
      <c r="I57" s="229"/>
      <c r="J57" s="230"/>
      <c r="K57" s="231"/>
      <c r="L57" s="89">
        <f>ﾀｲﾑｽｹｼﾞｭｰﾙ!$R$22</f>
        <v>0</v>
      </c>
      <c r="M57" s="94" t="s">
        <v>33</v>
      </c>
      <c r="N57" s="96">
        <f>ﾀｲﾑｽｹｼﾞｭｰﾙ!$P$22</f>
        <v>3</v>
      </c>
      <c r="O57" s="89">
        <f>ﾀｲﾑｽｹｼﾞｭｰﾙ!$P$24</f>
        <v>5</v>
      </c>
      <c r="P57" s="94" t="s">
        <v>33</v>
      </c>
      <c r="Q57" s="96">
        <f>ﾀｲﾑｽｹｼﾞｭｰﾙ!$R$24</f>
        <v>0</v>
      </c>
      <c r="R57" s="212"/>
      <c r="S57" s="199"/>
      <c r="T57" s="202"/>
      <c r="U57" s="199"/>
      <c r="V57" s="203"/>
      <c r="W57" s="197"/>
      <c r="X57" s="91" t="s">
        <v>7</v>
      </c>
      <c r="Y57" s="92">
        <f>SUM(H57,E57,N57,Q57)</f>
        <v>5</v>
      </c>
      <c r="Z57" s="196"/>
    </row>
    <row r="58" spans="1:30" ht="15" customHeight="1" thickBot="1" x14ac:dyDescent="0.2">
      <c r="A58" s="208">
        <v>22</v>
      </c>
      <c r="B58" s="210" t="s">
        <v>210</v>
      </c>
      <c r="C58" s="200" t="str">
        <f>IF(C59+E59&gt;0,IF(C59&gt;E59,"○",IF(C59&lt;E59,"×","△")),"")</f>
        <v>△</v>
      </c>
      <c r="D58" s="201"/>
      <c r="E58" s="204"/>
      <c r="F58" s="200" t="str">
        <f>IF(F59+H59&gt;0,IF(F59&gt;H59,"○",IF(F59&lt;H59,"×","△")),"")</f>
        <v>○</v>
      </c>
      <c r="G58" s="201"/>
      <c r="H58" s="204"/>
      <c r="I58" s="200" t="str">
        <f>IF(I59+K59&gt;0,IF(I59&gt;K59,"○",IF(I59&lt;K59,"×","△")),"")</f>
        <v>○</v>
      </c>
      <c r="J58" s="201"/>
      <c r="K58" s="204"/>
      <c r="L58" s="232"/>
      <c r="M58" s="233"/>
      <c r="N58" s="234"/>
      <c r="O58" s="200" t="str">
        <f>IF(O59+Q59&gt;0,IF(O59&gt;Q59,"○",IF(O59&lt;Q59,"×","△")),"")</f>
        <v>○</v>
      </c>
      <c r="P58" s="201"/>
      <c r="Q58" s="201"/>
      <c r="R58" s="212">
        <f t="shared" ref="R58" si="40">COUNTIF(C58:Q59,"○")</f>
        <v>3</v>
      </c>
      <c r="S58" s="199" t="s">
        <v>8</v>
      </c>
      <c r="T58" s="202">
        <f t="shared" ref="T58" si="41">COUNTIF(C58:Q59,"△")</f>
        <v>1</v>
      </c>
      <c r="U58" s="199" t="s">
        <v>8</v>
      </c>
      <c r="V58" s="203">
        <f t="shared" ref="V58" si="42">COUNTIF(C58:Q59,"×")</f>
        <v>0</v>
      </c>
      <c r="W58" s="197">
        <f>SUM(R58*2+T58)</f>
        <v>7</v>
      </c>
      <c r="X58" s="91" t="s">
        <v>6</v>
      </c>
      <c r="Y58" s="92">
        <f>SUM(F59,I59,C59,O59)</f>
        <v>15</v>
      </c>
      <c r="Z58" s="196">
        <v>1</v>
      </c>
    </row>
    <row r="59" spans="1:30" ht="15" customHeight="1" thickBot="1" x14ac:dyDescent="0.2">
      <c r="A59" s="209"/>
      <c r="B59" s="211"/>
      <c r="C59" s="89">
        <f>ﾀｲﾑｽｹｼﾞｭｰﾙ!$P$25</f>
        <v>2</v>
      </c>
      <c r="D59" s="94" t="s">
        <v>33</v>
      </c>
      <c r="E59" s="95">
        <f>ﾀｲﾑｽｹｼﾞｭｰﾙ!$R$25</f>
        <v>2</v>
      </c>
      <c r="F59" s="89">
        <f>ﾀｲﾑｽｹｼﾞｭｰﾙ!$H$16</f>
        <v>5</v>
      </c>
      <c r="G59" s="94" t="s">
        <v>33</v>
      </c>
      <c r="H59" s="95">
        <f>ﾀｲﾑｽｹｼﾞｭｰﾙ!$F$16</f>
        <v>2</v>
      </c>
      <c r="I59" s="89">
        <f>ﾀｲﾑｽｹｼﾞｭｰﾙ!$P$22</f>
        <v>3</v>
      </c>
      <c r="J59" s="94" t="s">
        <v>33</v>
      </c>
      <c r="K59" s="95">
        <f>ﾀｲﾑｽｹｼﾞｭｰﾙ!$R$22</f>
        <v>0</v>
      </c>
      <c r="L59" s="235"/>
      <c r="M59" s="236"/>
      <c r="N59" s="237"/>
      <c r="O59" s="89">
        <f>ﾀｲﾑｽｹｼﾞｭｰﾙ!$H$11</f>
        <v>5</v>
      </c>
      <c r="P59" s="94" t="s">
        <v>33</v>
      </c>
      <c r="Q59" s="96">
        <f>ﾀｲﾑｽｹｼﾞｭｰﾙ!$F$11</f>
        <v>0</v>
      </c>
      <c r="R59" s="212"/>
      <c r="S59" s="199"/>
      <c r="T59" s="202"/>
      <c r="U59" s="199"/>
      <c r="V59" s="203"/>
      <c r="W59" s="197"/>
      <c r="X59" s="91" t="s">
        <v>7</v>
      </c>
      <c r="Y59" s="92">
        <f>SUM(H59,K59,E59,Q59)</f>
        <v>4</v>
      </c>
      <c r="Z59" s="196"/>
    </row>
    <row r="60" spans="1:30" ht="15" customHeight="1" thickBot="1" x14ac:dyDescent="0.2">
      <c r="A60" s="208">
        <v>23</v>
      </c>
      <c r="B60" s="210" t="s">
        <v>211</v>
      </c>
      <c r="C60" s="200" t="str">
        <f>IF(C61+E61&gt;0,IF(C61&gt;E61,"○",IF(C61&lt;E61,"×","△")),"")</f>
        <v>×</v>
      </c>
      <c r="D60" s="201"/>
      <c r="E60" s="204"/>
      <c r="F60" s="200" t="str">
        <f>IF(F61+H61&gt;0,IF(F61&gt;H61,"○",IF(F61&lt;H61,"×","△")),"")</f>
        <v>×</v>
      </c>
      <c r="G60" s="201"/>
      <c r="H60" s="204"/>
      <c r="I60" s="200" t="str">
        <f>IF(I61+K61&gt;0,IF(I61&gt;K61,"○",IF(I61&lt;K61,"×","△")),"")</f>
        <v>×</v>
      </c>
      <c r="J60" s="201"/>
      <c r="K60" s="204"/>
      <c r="L60" s="200" t="str">
        <f>IF(L61+N61&gt;0,IF(L61&gt;N61,"○",IF(L61&lt;N61,"×","△")),"")</f>
        <v>×</v>
      </c>
      <c r="M60" s="201"/>
      <c r="N60" s="204"/>
      <c r="O60" s="226"/>
      <c r="P60" s="227"/>
      <c r="Q60" s="227"/>
      <c r="R60" s="212">
        <f>COUNTIF(C60:Q61,"○")</f>
        <v>0</v>
      </c>
      <c r="S60" s="199" t="s">
        <v>8</v>
      </c>
      <c r="T60" s="202">
        <f t="shared" ref="T60" si="43">COUNTIF(C60:Q61,"△")</f>
        <v>0</v>
      </c>
      <c r="U60" s="199" t="s">
        <v>8</v>
      </c>
      <c r="V60" s="203">
        <f t="shared" ref="V60" si="44">COUNTIF(C60:Q61,"×")</f>
        <v>4</v>
      </c>
      <c r="W60" s="197">
        <f t="shared" ref="W60" si="45">SUM(R60*2+T60)</f>
        <v>0</v>
      </c>
      <c r="X60" s="91" t="s">
        <v>6</v>
      </c>
      <c r="Y60" s="92">
        <f>SUM(F61,I61,L61,C61)</f>
        <v>4</v>
      </c>
      <c r="Z60" s="196">
        <v>5</v>
      </c>
    </row>
    <row r="61" spans="1:30" ht="15" customHeight="1" thickBot="1" x14ac:dyDescent="0.2">
      <c r="A61" s="209"/>
      <c r="B61" s="211"/>
      <c r="C61" s="89">
        <f>ﾀｲﾑｽｹｼﾞｭｰﾙ!$R$9</f>
        <v>0</v>
      </c>
      <c r="D61" s="94" t="s">
        <v>33</v>
      </c>
      <c r="E61" s="95">
        <f>ﾀｲﾑｽｹｼﾞｭｰﾙ!$P$9</f>
        <v>3</v>
      </c>
      <c r="F61" s="89">
        <f>ﾀｲﾑｽｹｼﾞｭｰﾙ!$P$26</f>
        <v>4</v>
      </c>
      <c r="G61" s="94" t="s">
        <v>33</v>
      </c>
      <c r="H61" s="95">
        <f>ﾀｲﾑｽｹｼﾞｭｰﾙ!$R$26</f>
        <v>5</v>
      </c>
      <c r="I61" s="89">
        <f>ﾀｲﾑｽｹｼﾞｭｰﾙ!$R$24</f>
        <v>0</v>
      </c>
      <c r="J61" s="94" t="s">
        <v>33</v>
      </c>
      <c r="K61" s="95">
        <f>ﾀｲﾑｽｹｼﾞｭｰﾙ!$P$24</f>
        <v>5</v>
      </c>
      <c r="L61" s="89">
        <f>ﾀｲﾑｽｹｼﾞｭｰﾙ!$F$11</f>
        <v>0</v>
      </c>
      <c r="M61" s="94" t="s">
        <v>33</v>
      </c>
      <c r="N61" s="95">
        <f>ﾀｲﾑｽｹｼﾞｭｰﾙ!$H$11</f>
        <v>5</v>
      </c>
      <c r="O61" s="229"/>
      <c r="P61" s="230"/>
      <c r="Q61" s="230"/>
      <c r="R61" s="212"/>
      <c r="S61" s="199"/>
      <c r="T61" s="202"/>
      <c r="U61" s="199"/>
      <c r="V61" s="203"/>
      <c r="W61" s="197"/>
      <c r="X61" s="91" t="s">
        <v>7</v>
      </c>
      <c r="Y61" s="92">
        <f>SUM(H61,K61,N61,E61)</f>
        <v>18</v>
      </c>
      <c r="Z61" s="196"/>
    </row>
  </sheetData>
  <mergeCells count="357">
    <mergeCell ref="T54:T55"/>
    <mergeCell ref="A56:A57"/>
    <mergeCell ref="B56:B57"/>
    <mergeCell ref="C56:E56"/>
    <mergeCell ref="F56:H56"/>
    <mergeCell ref="I56:K57"/>
    <mergeCell ref="O56:Q56"/>
    <mergeCell ref="R56:R57"/>
    <mergeCell ref="A60:A61"/>
    <mergeCell ref="B60:B61"/>
    <mergeCell ref="C60:E60"/>
    <mergeCell ref="F60:H60"/>
    <mergeCell ref="I60:K60"/>
    <mergeCell ref="O60:Q61"/>
    <mergeCell ref="R60:R61"/>
    <mergeCell ref="A58:A59"/>
    <mergeCell ref="B58:B59"/>
    <mergeCell ref="C58:E58"/>
    <mergeCell ref="F58:H58"/>
    <mergeCell ref="I58:K58"/>
    <mergeCell ref="L58:N59"/>
    <mergeCell ref="O58:Q58"/>
    <mergeCell ref="R58:R59"/>
    <mergeCell ref="T58:T59"/>
    <mergeCell ref="W56:W57"/>
    <mergeCell ref="Z56:Z57"/>
    <mergeCell ref="A51:B51"/>
    <mergeCell ref="C51:E51"/>
    <mergeCell ref="F51:H51"/>
    <mergeCell ref="I51:K51"/>
    <mergeCell ref="O51:Q51"/>
    <mergeCell ref="R51:V51"/>
    <mergeCell ref="X51:Y51"/>
    <mergeCell ref="A52:A53"/>
    <mergeCell ref="B52:B53"/>
    <mergeCell ref="C52:E53"/>
    <mergeCell ref="F52:H52"/>
    <mergeCell ref="I52:K52"/>
    <mergeCell ref="O52:Q52"/>
    <mergeCell ref="R52:R53"/>
    <mergeCell ref="A54:A55"/>
    <mergeCell ref="B54:B55"/>
    <mergeCell ref="C54:E54"/>
    <mergeCell ref="F54:H55"/>
    <mergeCell ref="I54:K54"/>
    <mergeCell ref="O54:Q54"/>
    <mergeCell ref="R54:R55"/>
    <mergeCell ref="S54:S55"/>
    <mergeCell ref="U48:U49"/>
    <mergeCell ref="V48:V49"/>
    <mergeCell ref="W48:W49"/>
    <mergeCell ref="V46:V47"/>
    <mergeCell ref="W46:W47"/>
    <mergeCell ref="L48:N48"/>
    <mergeCell ref="Z48:Z49"/>
    <mergeCell ref="A44:A45"/>
    <mergeCell ref="B44:B45"/>
    <mergeCell ref="C44:E44"/>
    <mergeCell ref="F44:H44"/>
    <mergeCell ref="I44:K45"/>
    <mergeCell ref="O44:Q44"/>
    <mergeCell ref="R44:R45"/>
    <mergeCell ref="A48:A49"/>
    <mergeCell ref="B48:B49"/>
    <mergeCell ref="C48:E48"/>
    <mergeCell ref="F48:H48"/>
    <mergeCell ref="I48:K48"/>
    <mergeCell ref="O48:Q49"/>
    <mergeCell ref="R48:R49"/>
    <mergeCell ref="S48:S49"/>
    <mergeCell ref="T48:T49"/>
    <mergeCell ref="Z46:Z47"/>
    <mergeCell ref="Z42:Z43"/>
    <mergeCell ref="A39:B39"/>
    <mergeCell ref="C39:E39"/>
    <mergeCell ref="F39:H39"/>
    <mergeCell ref="I39:K39"/>
    <mergeCell ref="O39:Q39"/>
    <mergeCell ref="R39:V39"/>
    <mergeCell ref="X39:Y39"/>
    <mergeCell ref="S44:S45"/>
    <mergeCell ref="T44:T45"/>
    <mergeCell ref="U40:U41"/>
    <mergeCell ref="V40:V41"/>
    <mergeCell ref="W40:W41"/>
    <mergeCell ref="A42:A43"/>
    <mergeCell ref="B42:B43"/>
    <mergeCell ref="C42:E42"/>
    <mergeCell ref="F42:H43"/>
    <mergeCell ref="I42:K42"/>
    <mergeCell ref="O42:Q42"/>
    <mergeCell ref="R42:R43"/>
    <mergeCell ref="S42:S43"/>
    <mergeCell ref="L46:N47"/>
    <mergeCell ref="A40:A41"/>
    <mergeCell ref="V34:V35"/>
    <mergeCell ref="W34:W35"/>
    <mergeCell ref="Z34:Z35"/>
    <mergeCell ref="Z40:Z41"/>
    <mergeCell ref="Z44:Z45"/>
    <mergeCell ref="O40:Q40"/>
    <mergeCell ref="R40:R41"/>
    <mergeCell ref="S40:S41"/>
    <mergeCell ref="T40:T41"/>
    <mergeCell ref="T42:T43"/>
    <mergeCell ref="U42:U43"/>
    <mergeCell ref="V42:V43"/>
    <mergeCell ref="W42:W43"/>
    <mergeCell ref="A37:Z38"/>
    <mergeCell ref="B40:B41"/>
    <mergeCell ref="C40:E41"/>
    <mergeCell ref="F40:H40"/>
    <mergeCell ref="I40:K40"/>
    <mergeCell ref="U44:U45"/>
    <mergeCell ref="V44:V45"/>
    <mergeCell ref="W44:W45"/>
    <mergeCell ref="A34:A35"/>
    <mergeCell ref="B34:B35"/>
    <mergeCell ref="C34:E34"/>
    <mergeCell ref="F34:H34"/>
    <mergeCell ref="I34:K34"/>
    <mergeCell ref="R34:R35"/>
    <mergeCell ref="S34:S35"/>
    <mergeCell ref="T34:T35"/>
    <mergeCell ref="U34:U35"/>
    <mergeCell ref="L34:N35"/>
    <mergeCell ref="A32:A33"/>
    <mergeCell ref="B32:B33"/>
    <mergeCell ref="Z28:Z29"/>
    <mergeCell ref="F30:H31"/>
    <mergeCell ref="R30:R31"/>
    <mergeCell ref="S30:S31"/>
    <mergeCell ref="T30:T31"/>
    <mergeCell ref="U30:U31"/>
    <mergeCell ref="V30:V31"/>
    <mergeCell ref="W30:W31"/>
    <mergeCell ref="Z30:Z31"/>
    <mergeCell ref="I30:K30"/>
    <mergeCell ref="C32:E32"/>
    <mergeCell ref="F32:H32"/>
    <mergeCell ref="I32:K33"/>
    <mergeCell ref="R32:R33"/>
    <mergeCell ref="S32:S33"/>
    <mergeCell ref="T32:T33"/>
    <mergeCell ref="U32:U33"/>
    <mergeCell ref="V32:V33"/>
    <mergeCell ref="W32:W33"/>
    <mergeCell ref="Z32:Z33"/>
    <mergeCell ref="L30:N30"/>
    <mergeCell ref="L32:N32"/>
    <mergeCell ref="R27:V27"/>
    <mergeCell ref="X27:Y27"/>
    <mergeCell ref="C28:E29"/>
    <mergeCell ref="R28:R29"/>
    <mergeCell ref="S28:S29"/>
    <mergeCell ref="T28:T29"/>
    <mergeCell ref="U28:U29"/>
    <mergeCell ref="V28:V29"/>
    <mergeCell ref="W28:W29"/>
    <mergeCell ref="I28:K28"/>
    <mergeCell ref="F28:H28"/>
    <mergeCell ref="C27:E27"/>
    <mergeCell ref="F27:H27"/>
    <mergeCell ref="I27:K27"/>
    <mergeCell ref="L27:N27"/>
    <mergeCell ref="L28:N28"/>
    <mergeCell ref="R24:R25"/>
    <mergeCell ref="S24:S25"/>
    <mergeCell ref="T24:T25"/>
    <mergeCell ref="U24:U25"/>
    <mergeCell ref="V24:V25"/>
    <mergeCell ref="W24:W25"/>
    <mergeCell ref="Z24:Z25"/>
    <mergeCell ref="I22:K23"/>
    <mergeCell ref="I24:K24"/>
    <mergeCell ref="L24:N25"/>
    <mergeCell ref="R22:R23"/>
    <mergeCell ref="S22:S23"/>
    <mergeCell ref="T22:T23"/>
    <mergeCell ref="U22:U23"/>
    <mergeCell ref="A20:A21"/>
    <mergeCell ref="B20:B21"/>
    <mergeCell ref="C20:E20"/>
    <mergeCell ref="F20:H21"/>
    <mergeCell ref="I20:K20"/>
    <mergeCell ref="R20:R21"/>
    <mergeCell ref="S20:S21"/>
    <mergeCell ref="T20:T21"/>
    <mergeCell ref="U20:U21"/>
    <mergeCell ref="A17:B17"/>
    <mergeCell ref="C17:E17"/>
    <mergeCell ref="F17:H17"/>
    <mergeCell ref="I17:K17"/>
    <mergeCell ref="R17:V17"/>
    <mergeCell ref="X17:Y17"/>
    <mergeCell ref="L17:N17"/>
    <mergeCell ref="W18:W19"/>
    <mergeCell ref="Z18:Z19"/>
    <mergeCell ref="R18:R19"/>
    <mergeCell ref="S18:S19"/>
    <mergeCell ref="T18:T19"/>
    <mergeCell ref="U18:U19"/>
    <mergeCell ref="V18:V19"/>
    <mergeCell ref="A18:A19"/>
    <mergeCell ref="B18:B19"/>
    <mergeCell ref="C18:E19"/>
    <mergeCell ref="I18:K18"/>
    <mergeCell ref="F18:H18"/>
    <mergeCell ref="F14:H14"/>
    <mergeCell ref="T14:T15"/>
    <mergeCell ref="I10:K11"/>
    <mergeCell ref="O10:Q10"/>
    <mergeCell ref="O14:Q15"/>
    <mergeCell ref="I14:K14"/>
    <mergeCell ref="L14:N14"/>
    <mergeCell ref="T12:T13"/>
    <mergeCell ref="Z6:Z7"/>
    <mergeCell ref="F8:H9"/>
    <mergeCell ref="I8:K8"/>
    <mergeCell ref="R8:R9"/>
    <mergeCell ref="S8:S9"/>
    <mergeCell ref="T8:T9"/>
    <mergeCell ref="U8:U9"/>
    <mergeCell ref="V8:V9"/>
    <mergeCell ref="W8:W9"/>
    <mergeCell ref="Z8:Z9"/>
    <mergeCell ref="F6:H6"/>
    <mergeCell ref="R6:R7"/>
    <mergeCell ref="S6:S7"/>
    <mergeCell ref="T6:T7"/>
    <mergeCell ref="U6:U7"/>
    <mergeCell ref="V6:V7"/>
    <mergeCell ref="A5:B5"/>
    <mergeCell ref="C5:E5"/>
    <mergeCell ref="F5:H5"/>
    <mergeCell ref="I5:K5"/>
    <mergeCell ref="A14:A15"/>
    <mergeCell ref="B14:B15"/>
    <mergeCell ref="C14:E14"/>
    <mergeCell ref="W1:Z1"/>
    <mergeCell ref="A6:A7"/>
    <mergeCell ref="B6:B7"/>
    <mergeCell ref="A8:A9"/>
    <mergeCell ref="B8:B9"/>
    <mergeCell ref="A10:A11"/>
    <mergeCell ref="B10:B11"/>
    <mergeCell ref="U10:U11"/>
    <mergeCell ref="V10:V11"/>
    <mergeCell ref="W10:W11"/>
    <mergeCell ref="Z10:Z11"/>
    <mergeCell ref="C8:E8"/>
    <mergeCell ref="O8:Q8"/>
    <mergeCell ref="O5:Q5"/>
    <mergeCell ref="R5:V5"/>
    <mergeCell ref="X5:Y5"/>
    <mergeCell ref="T10:T11"/>
    <mergeCell ref="C6:E7"/>
    <mergeCell ref="L12:N13"/>
    <mergeCell ref="A12:A13"/>
    <mergeCell ref="B12:B13"/>
    <mergeCell ref="C12:E12"/>
    <mergeCell ref="F12:H12"/>
    <mergeCell ref="O12:Q12"/>
    <mergeCell ref="R12:R13"/>
    <mergeCell ref="S12:S13"/>
    <mergeCell ref="I12:K12"/>
    <mergeCell ref="R10:R11"/>
    <mergeCell ref="S10:S11"/>
    <mergeCell ref="C10:E10"/>
    <mergeCell ref="F10:H10"/>
    <mergeCell ref="I6:K6"/>
    <mergeCell ref="O6:Q6"/>
    <mergeCell ref="A22:A23"/>
    <mergeCell ref="B22:B23"/>
    <mergeCell ref="F22:H22"/>
    <mergeCell ref="A24:A25"/>
    <mergeCell ref="B24:B25"/>
    <mergeCell ref="C24:E24"/>
    <mergeCell ref="A28:A29"/>
    <mergeCell ref="B28:B29"/>
    <mergeCell ref="A30:A31"/>
    <mergeCell ref="B30:B31"/>
    <mergeCell ref="C30:E30"/>
    <mergeCell ref="A27:B27"/>
    <mergeCell ref="C22:E22"/>
    <mergeCell ref="F24:H24"/>
    <mergeCell ref="W12:W13"/>
    <mergeCell ref="Z12:Z13"/>
    <mergeCell ref="L5:N5"/>
    <mergeCell ref="L6:N6"/>
    <mergeCell ref="L8:N8"/>
    <mergeCell ref="L10:N10"/>
    <mergeCell ref="L20:N20"/>
    <mergeCell ref="L22:N22"/>
    <mergeCell ref="L18:N18"/>
    <mergeCell ref="R14:R15"/>
    <mergeCell ref="S14:S15"/>
    <mergeCell ref="W6:W7"/>
    <mergeCell ref="U14:U15"/>
    <mergeCell ref="V14:V15"/>
    <mergeCell ref="W14:W15"/>
    <mergeCell ref="Z14:Z15"/>
    <mergeCell ref="W16:Z16"/>
    <mergeCell ref="V20:V21"/>
    <mergeCell ref="W20:W21"/>
    <mergeCell ref="Z20:Z21"/>
    <mergeCell ref="V22:V23"/>
    <mergeCell ref="W22:W23"/>
    <mergeCell ref="Z22:Z23"/>
    <mergeCell ref="V58:V59"/>
    <mergeCell ref="U60:U61"/>
    <mergeCell ref="V60:V61"/>
    <mergeCell ref="S60:S61"/>
    <mergeCell ref="T60:T61"/>
    <mergeCell ref="A2:Z2"/>
    <mergeCell ref="A3:Z3"/>
    <mergeCell ref="L39:N39"/>
    <mergeCell ref="L40:N40"/>
    <mergeCell ref="L42:N42"/>
    <mergeCell ref="L44:N44"/>
    <mergeCell ref="A46:A47"/>
    <mergeCell ref="B46:B47"/>
    <mergeCell ref="C46:E46"/>
    <mergeCell ref="F46:H46"/>
    <mergeCell ref="O46:Q46"/>
    <mergeCell ref="R46:R47"/>
    <mergeCell ref="S46:S47"/>
    <mergeCell ref="T46:T47"/>
    <mergeCell ref="U46:U47"/>
    <mergeCell ref="I46:K46"/>
    <mergeCell ref="U12:U13"/>
    <mergeCell ref="W60:W61"/>
    <mergeCell ref="V12:V13"/>
    <mergeCell ref="Z60:Z61"/>
    <mergeCell ref="W58:W59"/>
    <mergeCell ref="Z58:Z59"/>
    <mergeCell ref="L51:N51"/>
    <mergeCell ref="L52:N52"/>
    <mergeCell ref="L54:N54"/>
    <mergeCell ref="L56:N56"/>
    <mergeCell ref="S52:S53"/>
    <mergeCell ref="T52:T53"/>
    <mergeCell ref="U52:U53"/>
    <mergeCell ref="V52:V53"/>
    <mergeCell ref="W52:W53"/>
    <mergeCell ref="Z52:Z53"/>
    <mergeCell ref="U54:U55"/>
    <mergeCell ref="V54:V55"/>
    <mergeCell ref="W54:W55"/>
    <mergeCell ref="Z54:Z55"/>
    <mergeCell ref="S56:S57"/>
    <mergeCell ref="T56:T57"/>
    <mergeCell ref="U56:U57"/>
    <mergeCell ref="V56:V57"/>
    <mergeCell ref="S58:S59"/>
    <mergeCell ref="L60:N60"/>
    <mergeCell ref="U58:U59"/>
  </mergeCells>
  <phoneticPr fontId="2"/>
  <printOptions horizontalCentered="1"/>
  <pageMargins left="0.59055118110236227" right="0.59055118110236227" top="0.59055118110236227" bottom="0.59055118110236227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D4C0-CF9D-40F9-871C-AD21491767ED}">
  <dimension ref="A1:AZ49"/>
  <sheetViews>
    <sheetView zoomScale="130" zoomScaleNormal="130" workbookViewId="0">
      <selection sqref="A1:AZ1"/>
    </sheetView>
  </sheetViews>
  <sheetFormatPr defaultColWidth="9" defaultRowHeight="13.5" x14ac:dyDescent="0.15"/>
  <cols>
    <col min="1" max="52" width="2.25" style="5" customWidth="1"/>
    <col min="53" max="16384" width="9" style="5"/>
  </cols>
  <sheetData>
    <row r="1" spans="1:52" ht="17.25" x14ac:dyDescent="0.15">
      <c r="A1" s="275" t="s">
        <v>63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</row>
    <row r="3" spans="1:52" ht="14.25" x14ac:dyDescent="0.15">
      <c r="A3" s="276" t="s">
        <v>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</row>
    <row r="4" spans="1:52" ht="24" x14ac:dyDescent="0.15">
      <c r="B4" s="70"/>
      <c r="C4" s="70"/>
      <c r="D4" s="70"/>
      <c r="E4" s="70"/>
      <c r="F4" s="70"/>
      <c r="G4" s="70"/>
      <c r="H4" s="70"/>
      <c r="I4" s="70"/>
      <c r="J4" s="70"/>
      <c r="AF4" s="70"/>
    </row>
    <row r="5" spans="1:52" ht="24" x14ac:dyDescent="0.15">
      <c r="B5" s="70"/>
      <c r="C5" s="70"/>
      <c r="D5" s="70"/>
      <c r="E5" s="70"/>
      <c r="F5" s="70"/>
      <c r="G5" s="70"/>
      <c r="H5" s="70"/>
      <c r="I5" s="70"/>
      <c r="J5" s="70"/>
      <c r="W5" s="277" t="s">
        <v>57</v>
      </c>
      <c r="X5" s="152"/>
      <c r="Y5" s="152"/>
      <c r="Z5" s="152"/>
      <c r="AA5" s="152"/>
      <c r="AB5" s="152"/>
      <c r="AC5" s="152"/>
      <c r="AD5" s="153"/>
      <c r="AG5" s="23"/>
      <c r="AH5" s="23"/>
      <c r="AI5" s="23"/>
      <c r="AJ5" s="23"/>
      <c r="AK5" s="23"/>
    </row>
    <row r="6" spans="1:52" x14ac:dyDescent="0.1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17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</row>
    <row r="7" spans="1:52" ht="14.25" thickBot="1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O7" s="13"/>
      <c r="P7" s="24"/>
      <c r="Q7" s="71"/>
      <c r="R7" s="71"/>
      <c r="S7" s="71"/>
      <c r="T7" s="71"/>
      <c r="U7" s="71"/>
      <c r="V7" s="71"/>
      <c r="W7" s="71"/>
      <c r="X7" s="71"/>
      <c r="Y7" s="71"/>
      <c r="Z7" s="71"/>
      <c r="AA7" s="129"/>
      <c r="AB7" s="114"/>
      <c r="AC7" s="114"/>
      <c r="AD7" s="114"/>
      <c r="AE7" s="130"/>
      <c r="AF7" s="131"/>
      <c r="AG7" s="131"/>
      <c r="AH7" s="131"/>
      <c r="AI7" s="114"/>
      <c r="AJ7" s="114"/>
      <c r="AK7" s="114"/>
      <c r="AL7" s="114"/>
      <c r="AM7" s="114"/>
      <c r="AN7" s="114"/>
      <c r="AO7" s="71"/>
      <c r="AP7" s="71"/>
      <c r="AQ7" s="71"/>
      <c r="AR7" s="71"/>
      <c r="AS7" s="71"/>
      <c r="AT7" s="71"/>
      <c r="AU7" s="71"/>
      <c r="AV7" s="71"/>
      <c r="AW7" s="13"/>
      <c r="AX7" s="24"/>
    </row>
    <row r="8" spans="1:52" ht="14.25" thickTop="1" x14ac:dyDescent="0.15">
      <c r="B8" s="71"/>
      <c r="C8" s="71"/>
      <c r="D8" s="71"/>
      <c r="E8" s="71"/>
      <c r="F8" s="112"/>
      <c r="G8" s="112"/>
      <c r="H8" s="274" t="s">
        <v>59</v>
      </c>
      <c r="I8" s="274"/>
      <c r="J8" s="274"/>
      <c r="K8" s="264">
        <f>ﾀｲﾑｽｹｼﾞｭｰﾙ!$F$44</f>
        <v>4</v>
      </c>
      <c r="L8" s="267"/>
      <c r="M8" s="72"/>
      <c r="N8" s="72"/>
      <c r="O8" s="25"/>
      <c r="P8" s="26"/>
      <c r="Q8" s="9"/>
      <c r="R8" s="9"/>
      <c r="S8" s="9"/>
      <c r="T8" s="9"/>
      <c r="U8" s="9"/>
      <c r="V8" s="9"/>
      <c r="W8" s="9"/>
      <c r="X8" s="9"/>
      <c r="Y8" s="9"/>
      <c r="Z8" s="266" t="s">
        <v>146</v>
      </c>
      <c r="AA8" s="265"/>
      <c r="AB8" s="112"/>
      <c r="AC8" s="112"/>
      <c r="AD8" s="112"/>
      <c r="AE8" s="116"/>
      <c r="AF8" s="118"/>
      <c r="AG8" s="118"/>
      <c r="AH8" s="118"/>
      <c r="AI8" s="112"/>
      <c r="AJ8" s="112"/>
      <c r="AK8" s="112"/>
      <c r="AL8" s="112"/>
      <c r="AM8" s="112"/>
      <c r="AN8" s="112"/>
      <c r="AO8" s="273">
        <f>ﾀｲﾑｽｹｼﾞｭｰﾙ!$H$44</f>
        <v>8</v>
      </c>
      <c r="AP8" s="260"/>
      <c r="AQ8" s="274" t="s">
        <v>59</v>
      </c>
      <c r="AR8" s="274"/>
      <c r="AS8" s="274"/>
      <c r="AT8" s="112"/>
      <c r="AU8" s="112"/>
      <c r="AV8" s="71"/>
      <c r="AW8" s="13"/>
      <c r="AX8" s="24"/>
    </row>
    <row r="9" spans="1:52" x14ac:dyDescent="0.15">
      <c r="B9" s="71"/>
      <c r="C9" s="71"/>
      <c r="D9" s="71"/>
      <c r="E9" s="71"/>
      <c r="F9" s="112"/>
      <c r="G9" s="112"/>
      <c r="H9" s="274" t="s">
        <v>60</v>
      </c>
      <c r="I9" s="274"/>
      <c r="J9" s="274"/>
      <c r="K9" s="264">
        <f>ﾀｲﾑｽｹｼﾞｭｰﾙ!$F$45</f>
        <v>7</v>
      </c>
      <c r="L9" s="267"/>
      <c r="M9" s="121"/>
      <c r="O9" s="13"/>
      <c r="P9" s="24"/>
      <c r="Q9" s="71"/>
      <c r="R9" s="71"/>
      <c r="S9" s="71"/>
      <c r="T9" s="71"/>
      <c r="U9" s="71"/>
      <c r="V9" s="71"/>
      <c r="W9" s="71"/>
      <c r="X9" s="71"/>
      <c r="Y9" s="71"/>
      <c r="Z9" s="265"/>
      <c r="AA9" s="265"/>
      <c r="AB9" s="71"/>
      <c r="AC9" s="71"/>
      <c r="AD9" s="71"/>
      <c r="AE9" s="13"/>
      <c r="AF9" s="24"/>
      <c r="AG9" s="24"/>
      <c r="AH9" s="24"/>
      <c r="AI9" s="71"/>
      <c r="AJ9" s="71"/>
      <c r="AK9" s="71"/>
      <c r="AL9" s="71"/>
      <c r="AM9" s="71"/>
      <c r="AN9" s="112"/>
      <c r="AO9" s="273">
        <f>ﾀｲﾑｽｹｼﾞｭｰﾙ!$H$45</f>
        <v>9</v>
      </c>
      <c r="AP9" s="260"/>
      <c r="AQ9" s="274" t="s">
        <v>60</v>
      </c>
      <c r="AR9" s="274"/>
      <c r="AS9" s="274"/>
      <c r="AT9" s="112"/>
      <c r="AU9" s="112"/>
      <c r="AV9" s="71"/>
      <c r="AW9" s="13"/>
      <c r="AX9" s="24"/>
    </row>
    <row r="10" spans="1:52" x14ac:dyDescent="0.15">
      <c r="B10" s="71"/>
      <c r="C10" s="71"/>
      <c r="D10" s="71"/>
      <c r="E10" s="71"/>
      <c r="F10" s="112"/>
      <c r="G10" s="112"/>
      <c r="H10" s="274" t="s">
        <v>61</v>
      </c>
      <c r="I10" s="274"/>
      <c r="J10" s="274"/>
      <c r="K10" s="264" t="str">
        <f>ﾀｲﾑｽｹｼﾞｭｰﾙ!$F$46</f>
        <v>-</v>
      </c>
      <c r="L10" s="267"/>
      <c r="M10" s="119"/>
      <c r="N10" s="43"/>
      <c r="O10" s="13"/>
      <c r="P10" s="24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F10" s="71"/>
      <c r="AI10" s="71"/>
      <c r="AJ10" s="71"/>
      <c r="AK10" s="71"/>
      <c r="AL10" s="71"/>
      <c r="AM10" s="71"/>
      <c r="AN10" s="112"/>
      <c r="AO10" s="273" t="str">
        <f>ﾀｲﾑｽｹｼﾞｭｰﾙ!$H$46</f>
        <v>-</v>
      </c>
      <c r="AP10" s="260"/>
      <c r="AQ10" s="274" t="s">
        <v>61</v>
      </c>
      <c r="AR10" s="274"/>
      <c r="AS10" s="274"/>
      <c r="AT10" s="112"/>
      <c r="AU10" s="112"/>
      <c r="AV10" s="71"/>
      <c r="AW10" s="13"/>
      <c r="AX10" s="24"/>
      <c r="AY10" s="71"/>
      <c r="AZ10" s="43"/>
    </row>
    <row r="11" spans="1:52" x14ac:dyDescent="0.15">
      <c r="B11" s="71"/>
      <c r="C11" s="71"/>
      <c r="D11" s="71"/>
      <c r="E11" s="71"/>
      <c r="F11" s="112"/>
      <c r="G11" s="112"/>
      <c r="H11" s="116"/>
      <c r="I11" s="118"/>
      <c r="J11" s="118"/>
      <c r="K11" s="112"/>
      <c r="L11" s="113"/>
      <c r="M11" s="119"/>
      <c r="N11" s="43"/>
      <c r="O11" s="13"/>
      <c r="P11" s="24"/>
      <c r="Q11" s="71"/>
      <c r="R11" s="112"/>
      <c r="S11" s="112"/>
      <c r="T11" s="112"/>
      <c r="U11" s="112"/>
      <c r="V11" s="112"/>
      <c r="W11" s="112"/>
      <c r="X11" s="112"/>
      <c r="Y11" s="112"/>
      <c r="Z11" s="113"/>
      <c r="AA11" s="112"/>
      <c r="AB11" s="71"/>
      <c r="AC11" s="71"/>
      <c r="AD11" s="71"/>
      <c r="AF11" s="71"/>
      <c r="AI11" s="71"/>
      <c r="AJ11" s="71"/>
      <c r="AK11" s="71"/>
      <c r="AL11" s="71"/>
      <c r="AM11" s="71"/>
      <c r="AN11" s="112"/>
      <c r="AO11" s="117"/>
      <c r="AP11" s="112"/>
      <c r="AQ11" s="116"/>
      <c r="AR11" s="118"/>
      <c r="AS11" s="118"/>
      <c r="AT11" s="112"/>
      <c r="AU11" s="112"/>
      <c r="AV11" s="71"/>
      <c r="AW11" s="13"/>
      <c r="AX11" s="24"/>
      <c r="AY11" s="71"/>
      <c r="AZ11" s="43"/>
    </row>
    <row r="12" spans="1:52" ht="14.25" thickBot="1" x14ac:dyDescent="0.2">
      <c r="B12" s="71"/>
      <c r="C12" s="71"/>
      <c r="D12" s="71"/>
      <c r="E12" s="71"/>
      <c r="F12" s="112"/>
      <c r="G12" s="112"/>
      <c r="H12" s="112"/>
      <c r="I12" s="112"/>
      <c r="J12" s="112"/>
      <c r="K12" s="112"/>
      <c r="L12" s="113"/>
      <c r="M12" s="119"/>
      <c r="N12" s="43"/>
      <c r="O12" s="13"/>
      <c r="P12" s="24"/>
      <c r="Q12" s="71"/>
      <c r="R12" s="114"/>
      <c r="S12" s="114"/>
      <c r="T12" s="114"/>
      <c r="U12" s="114"/>
      <c r="V12" s="114"/>
      <c r="W12" s="114"/>
      <c r="X12" s="114"/>
      <c r="Y12" s="130"/>
      <c r="Z12" s="135"/>
      <c r="AA12" s="12"/>
      <c r="AB12" s="71"/>
      <c r="AC12" s="71"/>
      <c r="AD12" s="71"/>
      <c r="AE12" s="13"/>
      <c r="AF12" s="24"/>
      <c r="AG12" s="24"/>
      <c r="AH12" s="24"/>
      <c r="AI12" s="71"/>
      <c r="AJ12" s="71"/>
      <c r="AK12" s="71"/>
      <c r="AL12" s="71"/>
      <c r="AM12" s="13"/>
      <c r="AN12" s="118"/>
      <c r="AO12" s="117"/>
      <c r="AP12" s="112"/>
      <c r="AQ12" s="112"/>
      <c r="AR12" s="112"/>
      <c r="AS12" s="112"/>
      <c r="AT12" s="112"/>
      <c r="AU12" s="112"/>
      <c r="AV12" s="71"/>
      <c r="AW12" s="13"/>
      <c r="AX12" s="24"/>
      <c r="AY12" s="71"/>
      <c r="AZ12" s="43"/>
    </row>
    <row r="13" spans="1:52" ht="14.25" thickTop="1" x14ac:dyDescent="0.15">
      <c r="B13" s="71"/>
      <c r="C13" s="71"/>
      <c r="D13" s="71"/>
      <c r="E13" s="71"/>
      <c r="F13" s="112"/>
      <c r="G13" s="112"/>
      <c r="H13" s="112"/>
      <c r="I13" s="112"/>
      <c r="J13" s="112"/>
      <c r="K13" s="112"/>
      <c r="L13" s="113"/>
      <c r="M13" s="119"/>
      <c r="N13" s="43"/>
      <c r="O13" s="71"/>
      <c r="P13" s="264">
        <f>ﾀｲﾑｽｹｼﾞｭｰﾙ!$F$42</f>
        <v>8</v>
      </c>
      <c r="Q13" s="267"/>
      <c r="R13" s="112"/>
      <c r="S13" s="112"/>
      <c r="T13" s="112"/>
      <c r="U13" s="112"/>
      <c r="V13" s="112"/>
      <c r="W13" s="112"/>
      <c r="X13" s="112"/>
      <c r="Y13" s="112"/>
      <c r="Z13" s="265" t="s">
        <v>147</v>
      </c>
      <c r="AA13" s="266"/>
      <c r="AB13" s="72"/>
      <c r="AC13" s="72"/>
      <c r="AD13" s="72"/>
      <c r="AE13" s="72"/>
      <c r="AF13" s="72"/>
      <c r="AG13" s="72"/>
      <c r="AH13" s="72"/>
      <c r="AI13" s="259">
        <f>ﾀｲﾑｽｹｼﾞｭｰﾙ!$H$42</f>
        <v>7</v>
      </c>
      <c r="AJ13" s="260"/>
      <c r="AL13" s="71"/>
      <c r="AM13" s="71"/>
      <c r="AN13" s="112"/>
      <c r="AO13" s="117"/>
      <c r="AP13" s="112"/>
      <c r="AQ13" s="112"/>
      <c r="AR13" s="112"/>
      <c r="AS13" s="112"/>
      <c r="AT13" s="112"/>
      <c r="AU13" s="112"/>
      <c r="AV13" s="71"/>
      <c r="AW13" s="71"/>
      <c r="AX13" s="43"/>
      <c r="AY13" s="71"/>
      <c r="AZ13" s="43"/>
    </row>
    <row r="14" spans="1:52" x14ac:dyDescent="0.15">
      <c r="B14" s="71"/>
      <c r="C14" s="71"/>
      <c r="D14" s="71"/>
      <c r="E14" s="71"/>
      <c r="F14" s="112"/>
      <c r="G14" s="112"/>
      <c r="H14" s="112"/>
      <c r="I14" s="112"/>
      <c r="J14" s="112"/>
      <c r="K14" s="112"/>
      <c r="L14" s="113"/>
      <c r="M14" s="119"/>
      <c r="N14" s="43"/>
      <c r="O14" s="71"/>
      <c r="P14" s="119"/>
      <c r="Q14" s="113"/>
      <c r="R14" s="112"/>
      <c r="S14" s="71"/>
      <c r="T14" s="71"/>
      <c r="U14" s="71"/>
      <c r="V14" s="71"/>
      <c r="W14" s="71"/>
      <c r="X14" s="71"/>
      <c r="Y14" s="71"/>
      <c r="Z14" s="265"/>
      <c r="AA14" s="265"/>
      <c r="AI14" s="73"/>
      <c r="AN14" s="112"/>
      <c r="AO14" s="117"/>
      <c r="AP14" s="112"/>
      <c r="AQ14" s="112"/>
      <c r="AR14" s="112"/>
      <c r="AS14" s="112"/>
      <c r="AT14" s="112"/>
      <c r="AU14" s="112"/>
      <c r="AV14" s="71"/>
      <c r="AW14" s="71"/>
      <c r="AX14" s="43"/>
      <c r="AY14" s="71"/>
      <c r="AZ14" s="43"/>
    </row>
    <row r="15" spans="1:52" x14ac:dyDescent="0.15">
      <c r="B15" s="71"/>
      <c r="C15" s="71"/>
      <c r="D15" s="71"/>
      <c r="E15" s="71"/>
      <c r="F15" s="112"/>
      <c r="G15" s="116"/>
      <c r="H15" s="118"/>
      <c r="I15" s="112"/>
      <c r="J15" s="112"/>
      <c r="K15" s="112"/>
      <c r="L15" s="113"/>
      <c r="M15" s="112"/>
      <c r="N15" s="71"/>
      <c r="O15" s="13"/>
      <c r="P15" s="118"/>
      <c r="Q15" s="132"/>
      <c r="R15" s="118"/>
      <c r="S15" s="71"/>
      <c r="T15" s="71"/>
      <c r="U15" s="71"/>
      <c r="V15" s="71"/>
      <c r="W15" s="71"/>
      <c r="X15" s="71"/>
      <c r="Y15" s="13"/>
      <c r="Z15" s="24"/>
      <c r="AI15" s="73"/>
      <c r="AM15" s="13"/>
      <c r="AN15" s="118"/>
      <c r="AO15" s="117"/>
      <c r="AP15" s="112"/>
      <c r="AQ15" s="112"/>
      <c r="AR15" s="112"/>
      <c r="AS15" s="112"/>
      <c r="AT15" s="112"/>
      <c r="AU15" s="116"/>
      <c r="AV15" s="24"/>
      <c r="AW15" s="24"/>
      <c r="AX15" s="24"/>
      <c r="AY15" s="71"/>
      <c r="AZ15" s="71"/>
    </row>
    <row r="16" spans="1:52" ht="14.25" thickBot="1" x14ac:dyDescent="0.2">
      <c r="B16" s="71"/>
      <c r="C16" s="71"/>
      <c r="D16" s="71"/>
      <c r="E16" s="71"/>
      <c r="F16" s="114"/>
      <c r="G16" s="114"/>
      <c r="H16" s="114"/>
      <c r="I16" s="114"/>
      <c r="J16" s="114"/>
      <c r="K16" s="114"/>
      <c r="L16" s="115"/>
      <c r="M16" s="112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G16" s="71"/>
      <c r="AH16" s="71"/>
      <c r="AI16" s="71"/>
      <c r="AJ16" s="71"/>
      <c r="AK16" s="71"/>
      <c r="AL16" s="71"/>
      <c r="AM16" s="71"/>
      <c r="AN16" s="112"/>
      <c r="AO16" s="129"/>
      <c r="AP16" s="114"/>
      <c r="AQ16" s="114"/>
      <c r="AR16" s="114"/>
      <c r="AS16" s="114"/>
      <c r="AT16" s="114"/>
      <c r="AU16" s="114"/>
      <c r="AV16" s="71"/>
      <c r="AW16" s="71"/>
      <c r="AX16" s="71"/>
      <c r="AY16" s="71"/>
      <c r="AZ16" s="71"/>
    </row>
    <row r="17" spans="1:52" ht="14.25" thickTop="1" x14ac:dyDescent="0.15">
      <c r="B17" s="71"/>
      <c r="C17" s="71"/>
      <c r="D17" s="263">
        <f>ﾀｲﾑｽｹｼﾞｭｰﾙ!$F$38</f>
        <v>8</v>
      </c>
      <c r="E17" s="264"/>
      <c r="F17" s="117"/>
      <c r="G17" s="112"/>
      <c r="H17" s="112"/>
      <c r="I17" s="112"/>
      <c r="J17" s="112"/>
      <c r="K17" s="112"/>
      <c r="L17" s="265" t="s">
        <v>148</v>
      </c>
      <c r="M17" s="266"/>
      <c r="N17" s="9"/>
      <c r="O17" s="9"/>
      <c r="P17" s="9"/>
      <c r="Q17" s="9"/>
      <c r="R17" s="9"/>
      <c r="S17" s="9"/>
      <c r="T17" s="273">
        <f>ﾀｲﾑｽｹｼﾞｭｰﾙ!$H$38</f>
        <v>5</v>
      </c>
      <c r="U17" s="260"/>
      <c r="V17" s="112"/>
      <c r="W17" s="71"/>
      <c r="X17" s="71"/>
      <c r="Y17" s="71"/>
      <c r="Z17" s="71"/>
      <c r="AA17" s="71"/>
      <c r="AB17" s="71"/>
      <c r="AC17" s="112"/>
      <c r="AD17" s="112"/>
      <c r="AE17" s="264">
        <f>ﾀｲﾑｽｹｼﾞｭｰﾙ!$F$39</f>
        <v>2</v>
      </c>
      <c r="AF17" s="267"/>
      <c r="AG17" s="9"/>
      <c r="AH17" s="9"/>
      <c r="AI17" s="9"/>
      <c r="AJ17" s="9"/>
      <c r="AK17" s="9"/>
      <c r="AL17" s="9"/>
      <c r="AM17" s="9"/>
      <c r="AN17" s="266" t="s">
        <v>149</v>
      </c>
      <c r="AO17" s="265"/>
      <c r="AP17" s="112"/>
      <c r="AQ17" s="112"/>
      <c r="AR17" s="112"/>
      <c r="AS17" s="112"/>
      <c r="AT17" s="112"/>
      <c r="AU17" s="112"/>
      <c r="AV17" s="273">
        <f>ﾀｲﾑｽｹｼﾞｭｰﾙ!$H$39</f>
        <v>10</v>
      </c>
      <c r="AW17" s="260"/>
      <c r="AX17" s="112"/>
      <c r="AY17" s="71"/>
      <c r="AZ17" s="71"/>
    </row>
    <row r="18" spans="1:52" x14ac:dyDescent="0.15">
      <c r="B18" s="71"/>
      <c r="C18" s="13"/>
      <c r="D18" s="24"/>
      <c r="E18" s="71"/>
      <c r="F18" s="117"/>
      <c r="G18" s="116"/>
      <c r="H18" s="118"/>
      <c r="I18" s="24"/>
      <c r="J18" s="24"/>
      <c r="K18" s="71"/>
      <c r="L18" s="265"/>
      <c r="M18" s="265"/>
      <c r="N18" s="24"/>
      <c r="O18" s="71"/>
      <c r="P18" s="71"/>
      <c r="Q18" s="71"/>
      <c r="R18" s="71"/>
      <c r="S18" s="13"/>
      <c r="T18" s="133"/>
      <c r="U18" s="112"/>
      <c r="V18" s="112"/>
      <c r="W18" s="13"/>
      <c r="X18" s="24"/>
      <c r="Y18" s="24"/>
      <c r="Z18" s="24"/>
      <c r="AA18" s="71"/>
      <c r="AB18" s="71"/>
      <c r="AC18" s="116"/>
      <c r="AD18" s="118"/>
      <c r="AE18" s="112"/>
      <c r="AF18" s="113"/>
      <c r="AG18" s="119"/>
      <c r="AH18" s="71"/>
      <c r="AI18" s="13"/>
      <c r="AJ18" s="24"/>
      <c r="AK18" s="71"/>
      <c r="AL18" s="71"/>
      <c r="AM18" s="13"/>
      <c r="AN18" s="265"/>
      <c r="AO18" s="265"/>
      <c r="AP18" s="24"/>
      <c r="AQ18" s="71"/>
      <c r="AR18" s="71"/>
      <c r="AS18" s="13"/>
      <c r="AT18" s="24"/>
      <c r="AU18" s="112"/>
      <c r="AV18" s="117"/>
      <c r="AW18" s="112"/>
      <c r="AX18" s="112"/>
      <c r="AY18" s="13"/>
      <c r="AZ18" s="24"/>
    </row>
    <row r="19" spans="1:52" ht="14.25" thickBot="1" x14ac:dyDescent="0.2">
      <c r="B19" s="71"/>
      <c r="C19" s="13"/>
      <c r="D19" s="24"/>
      <c r="E19" s="71"/>
      <c r="F19" s="129"/>
      <c r="G19" s="130"/>
      <c r="H19" s="131"/>
      <c r="I19" s="24"/>
      <c r="J19" s="24"/>
      <c r="K19" s="71"/>
      <c r="L19" s="71"/>
      <c r="M19" s="13"/>
      <c r="N19" s="24"/>
      <c r="O19" s="71"/>
      <c r="P19" s="71"/>
      <c r="Q19" s="71"/>
      <c r="R19" s="71"/>
      <c r="S19" s="13"/>
      <c r="T19" s="134"/>
      <c r="U19" s="114"/>
      <c r="V19" s="114"/>
      <c r="W19" s="13"/>
      <c r="X19" s="24"/>
      <c r="Y19" s="24"/>
      <c r="Z19" s="24"/>
      <c r="AA19" s="71"/>
      <c r="AB19" s="71"/>
      <c r="AC19" s="130"/>
      <c r="AD19" s="131"/>
      <c r="AE19" s="114"/>
      <c r="AF19" s="115"/>
      <c r="AG19" s="136"/>
      <c r="AH19" s="71"/>
      <c r="AI19" s="13"/>
      <c r="AJ19" s="24"/>
      <c r="AK19" s="71"/>
      <c r="AL19" s="71"/>
      <c r="AM19" s="13"/>
      <c r="AN19" s="24"/>
      <c r="AO19" s="24"/>
      <c r="AP19" s="24"/>
      <c r="AQ19" s="71"/>
      <c r="AR19" s="71"/>
      <c r="AS19" s="13"/>
      <c r="AT19" s="24"/>
      <c r="AU19" s="112"/>
      <c r="AV19" s="129"/>
      <c r="AW19" s="114"/>
      <c r="AX19" s="114"/>
      <c r="AY19" s="13"/>
      <c r="AZ19" s="24"/>
    </row>
    <row r="20" spans="1:52" ht="14.25" thickTop="1" x14ac:dyDescent="0.15">
      <c r="A20" s="264">
        <f>ﾀｲﾑｽｹｼﾞｭｰﾙ!$F$33</f>
        <v>6</v>
      </c>
      <c r="B20" s="272"/>
      <c r="C20" s="9"/>
      <c r="D20" s="9"/>
      <c r="E20" s="266" t="s">
        <v>150</v>
      </c>
      <c r="F20" s="265"/>
      <c r="G20" s="112"/>
      <c r="H20" s="112"/>
      <c r="I20" s="273">
        <f>ﾀｲﾑｽｹｼﾞｭｰﾙ!$H$33</f>
        <v>8</v>
      </c>
      <c r="J20" s="260"/>
      <c r="K20" s="71"/>
      <c r="L20" s="71"/>
      <c r="M20" s="71"/>
      <c r="N20" s="71"/>
      <c r="O20" s="264">
        <f>ﾀｲﾑｽｹｼﾞｭｰﾙ!$F$34</f>
        <v>7</v>
      </c>
      <c r="P20" s="267"/>
      <c r="Q20" s="9"/>
      <c r="R20" s="9"/>
      <c r="S20" s="266" t="s">
        <v>151</v>
      </c>
      <c r="T20" s="265"/>
      <c r="U20" s="118"/>
      <c r="V20" s="112"/>
      <c r="W20" s="273">
        <f>ﾀｲﾑｽｹｼﾞｭｰﾙ!$H$34</f>
        <v>8</v>
      </c>
      <c r="X20" s="260"/>
      <c r="Y20" s="71"/>
      <c r="Z20" s="71"/>
      <c r="AA20" s="264">
        <f>ﾀｲﾑｽｹｼﾞｭｰﾙ!$P$35</f>
        <v>10</v>
      </c>
      <c r="AB20" s="267"/>
      <c r="AC20" s="112"/>
      <c r="AD20" s="112"/>
      <c r="AE20" s="112"/>
      <c r="AF20" s="265" t="s">
        <v>152</v>
      </c>
      <c r="AG20" s="266"/>
      <c r="AH20" s="26"/>
      <c r="AI20" s="9"/>
      <c r="AJ20" s="9"/>
      <c r="AK20" s="273">
        <f>ﾀｲﾑｽｹｼﾞｭｰﾙ!$R$35</f>
        <v>8</v>
      </c>
      <c r="AL20" s="260"/>
      <c r="AM20" s="71"/>
      <c r="AN20" s="71"/>
      <c r="AO20" s="71"/>
      <c r="AP20" s="71"/>
      <c r="AQ20" s="264">
        <f>ﾀｲﾑｽｹｼﾞｭｰﾙ!$P$34</f>
        <v>8</v>
      </c>
      <c r="AR20" s="267"/>
      <c r="AS20" s="9"/>
      <c r="AT20" s="9"/>
      <c r="AU20" s="266" t="s">
        <v>153</v>
      </c>
      <c r="AV20" s="265"/>
      <c r="AW20" s="112"/>
      <c r="AX20" s="112"/>
      <c r="AY20" s="273">
        <f>ﾀｲﾑｽｹｼﾞｭｰﾙ!$R$34</f>
        <v>9</v>
      </c>
      <c r="AZ20" s="260"/>
    </row>
    <row r="21" spans="1:52" x14ac:dyDescent="0.15">
      <c r="A21" s="121"/>
      <c r="B21" s="74"/>
      <c r="C21" s="112"/>
      <c r="D21" s="71"/>
      <c r="E21" s="265"/>
      <c r="F21" s="265"/>
      <c r="G21" s="71"/>
      <c r="H21" s="71"/>
      <c r="I21" s="128"/>
      <c r="J21" s="112"/>
      <c r="K21" s="71"/>
      <c r="L21" s="71"/>
      <c r="M21" s="71"/>
      <c r="N21" s="71"/>
      <c r="O21" s="112"/>
      <c r="P21" s="113"/>
      <c r="Q21" s="112"/>
      <c r="R21" s="71"/>
      <c r="S21" s="265"/>
      <c r="T21" s="265"/>
      <c r="U21" s="43"/>
      <c r="V21" s="119"/>
      <c r="W21" s="117"/>
      <c r="X21" s="112"/>
      <c r="Y21" s="71"/>
      <c r="Z21" s="71"/>
      <c r="AA21" s="112"/>
      <c r="AB21" s="113"/>
      <c r="AC21" s="112"/>
      <c r="AD21" s="71"/>
      <c r="AE21" s="71"/>
      <c r="AF21" s="265"/>
      <c r="AG21" s="265"/>
      <c r="AH21" s="43"/>
      <c r="AI21" s="71"/>
      <c r="AJ21" s="112"/>
      <c r="AK21" s="117"/>
      <c r="AL21" s="119"/>
      <c r="AM21" s="71"/>
      <c r="AN21" s="71"/>
      <c r="AO21" s="71"/>
      <c r="AP21" s="71"/>
      <c r="AQ21" s="112"/>
      <c r="AR21" s="113"/>
      <c r="AS21" s="121"/>
      <c r="AT21" s="71"/>
      <c r="AU21" s="265"/>
      <c r="AV21" s="265"/>
      <c r="AW21" s="71"/>
      <c r="AX21" s="119"/>
      <c r="AY21" s="117"/>
      <c r="AZ21" s="112"/>
    </row>
    <row r="22" spans="1:52" ht="14.25" thickBot="1" x14ac:dyDescent="0.2">
      <c r="A22" s="121"/>
      <c r="B22" s="74"/>
      <c r="C22" s="112"/>
      <c r="D22" s="71"/>
      <c r="E22" s="71"/>
      <c r="F22" s="43"/>
      <c r="G22" s="71"/>
      <c r="H22" s="71"/>
      <c r="I22" s="129"/>
      <c r="J22" s="114"/>
      <c r="K22" s="71"/>
      <c r="L22" s="71"/>
      <c r="M22" s="71"/>
      <c r="N22" s="71"/>
      <c r="O22" s="114"/>
      <c r="P22" s="115"/>
      <c r="Q22" s="12"/>
      <c r="R22" s="71"/>
      <c r="S22" s="71"/>
      <c r="T22" s="71"/>
      <c r="U22" s="71"/>
      <c r="V22" s="119"/>
      <c r="W22" s="117"/>
      <c r="X22" s="112"/>
      <c r="Y22" s="71"/>
      <c r="Z22" s="71"/>
      <c r="AA22" s="114"/>
      <c r="AB22" s="115"/>
      <c r="AC22" s="12"/>
      <c r="AD22" s="12"/>
      <c r="AE22" s="71"/>
      <c r="AF22" s="71"/>
      <c r="AG22" s="43"/>
      <c r="AH22" s="43"/>
      <c r="AI22" s="71"/>
      <c r="AJ22" s="71"/>
      <c r="AK22" s="129"/>
      <c r="AL22" s="120"/>
      <c r="AM22" s="71"/>
      <c r="AN22" s="71"/>
      <c r="AO22" s="71"/>
      <c r="AP22" s="71"/>
      <c r="AQ22" s="114"/>
      <c r="AR22" s="115"/>
      <c r="AS22" s="12"/>
      <c r="AT22" s="71"/>
      <c r="AU22" s="71"/>
      <c r="AV22" s="71"/>
      <c r="AW22" s="71"/>
      <c r="AX22" s="119"/>
      <c r="AY22" s="117"/>
      <c r="AZ22" s="112"/>
    </row>
    <row r="23" spans="1:52" ht="14.25" thickTop="1" x14ac:dyDescent="0.15">
      <c r="A23" s="121"/>
      <c r="B23" s="14"/>
      <c r="C23" s="116"/>
      <c r="D23" s="24"/>
      <c r="E23" s="263">
        <f>ﾀｲﾑｽｹｼﾞｭｰﾙ!$F$29</f>
        <v>3</v>
      </c>
      <c r="F23" s="272"/>
      <c r="G23" s="29"/>
      <c r="H23" s="266" t="s">
        <v>154</v>
      </c>
      <c r="I23" s="265"/>
      <c r="J23" s="116"/>
      <c r="K23" s="273">
        <f>ﾀｲﾑｽｹｼﾞｭｰﾙ!$H$29</f>
        <v>9</v>
      </c>
      <c r="L23" s="260"/>
      <c r="M23" s="264">
        <f>ﾀｲﾑｽｹｼﾞｭｰﾙ!$F$30</f>
        <v>11</v>
      </c>
      <c r="N23" s="267"/>
      <c r="O23" s="116"/>
      <c r="P23" s="265" t="s">
        <v>155</v>
      </c>
      <c r="Q23" s="266"/>
      <c r="R23" s="75"/>
      <c r="S23" s="259">
        <f>ﾀｲﾑｽｹｼﾞｭｰﾙ!$H$30</f>
        <v>0</v>
      </c>
      <c r="T23" s="260"/>
      <c r="U23" s="24"/>
      <c r="V23" s="118"/>
      <c r="W23" s="109"/>
      <c r="X23" s="118"/>
      <c r="Y23" s="264">
        <f>ﾀｲﾑｽｹｼﾞｭｰﾙ!$P$29</f>
        <v>9</v>
      </c>
      <c r="Z23" s="267"/>
      <c r="AA23" s="116"/>
      <c r="AB23" s="265" t="s">
        <v>156</v>
      </c>
      <c r="AC23" s="266"/>
      <c r="AD23" s="75"/>
      <c r="AE23" s="259">
        <f>ﾀｲﾑｽｹｼﾞｭｰﾙ!$R$29</f>
        <v>7</v>
      </c>
      <c r="AF23" s="260"/>
      <c r="AG23" s="263">
        <f>ﾀｲﾑｽｹｼﾞｭｰﾙ!$P$30</f>
        <v>5</v>
      </c>
      <c r="AH23" s="272"/>
      <c r="AI23" s="29"/>
      <c r="AJ23" s="266" t="s">
        <v>157</v>
      </c>
      <c r="AK23" s="265"/>
      <c r="AL23" s="116"/>
      <c r="AM23" s="273">
        <f>ﾀｲﾑｽｹｼﾞｭｰﾙ!$R$30</f>
        <v>9</v>
      </c>
      <c r="AN23" s="260"/>
      <c r="AO23" s="264">
        <f>ﾀｲﾑｽｹｼﾞｭｰﾙ!$P$31</f>
        <v>10</v>
      </c>
      <c r="AP23" s="267"/>
      <c r="AQ23" s="116"/>
      <c r="AR23" s="265" t="s">
        <v>158</v>
      </c>
      <c r="AS23" s="266"/>
      <c r="AT23" s="75"/>
      <c r="AU23" s="259">
        <f>ﾀｲﾑｽｹｼﾞｭｰﾙ!$R$31</f>
        <v>9</v>
      </c>
      <c r="AV23" s="260"/>
      <c r="AW23" s="24"/>
      <c r="AX23" s="118"/>
      <c r="AY23" s="109"/>
      <c r="AZ23" s="118"/>
    </row>
    <row r="24" spans="1:52" x14ac:dyDescent="0.15">
      <c r="A24" s="121"/>
      <c r="B24" s="14"/>
      <c r="C24" s="116"/>
      <c r="D24" s="24"/>
      <c r="E24" s="24"/>
      <c r="F24" s="24"/>
      <c r="G24" s="30"/>
      <c r="H24" s="265"/>
      <c r="I24" s="265"/>
      <c r="J24" s="116"/>
      <c r="K24" s="109"/>
      <c r="L24" s="118"/>
      <c r="M24" s="118"/>
      <c r="N24" s="132"/>
      <c r="O24" s="116"/>
      <c r="P24" s="265"/>
      <c r="Q24" s="265"/>
      <c r="R24" s="14"/>
      <c r="S24" s="13"/>
      <c r="T24" s="24"/>
      <c r="U24" s="24"/>
      <c r="V24" s="118"/>
      <c r="W24" s="109"/>
      <c r="X24" s="119"/>
      <c r="Y24" s="119"/>
      <c r="Z24" s="123"/>
      <c r="AA24" s="116"/>
      <c r="AB24" s="265"/>
      <c r="AC24" s="265"/>
      <c r="AD24" s="13"/>
      <c r="AE24" s="30"/>
      <c r="AF24" s="13"/>
      <c r="AG24" s="13"/>
      <c r="AH24" s="13"/>
      <c r="AI24" s="30"/>
      <c r="AJ24" s="265"/>
      <c r="AK24" s="265"/>
      <c r="AL24" s="116"/>
      <c r="AM24" s="109"/>
      <c r="AN24" s="116"/>
      <c r="AO24" s="116"/>
      <c r="AP24" s="123"/>
      <c r="AQ24" s="116"/>
      <c r="AR24" s="265"/>
      <c r="AS24" s="265"/>
      <c r="AT24" s="14"/>
      <c r="AU24" s="13"/>
      <c r="AV24" s="24"/>
      <c r="AW24" s="24"/>
      <c r="AX24" s="118"/>
      <c r="AY24" s="109"/>
      <c r="AZ24" s="118"/>
    </row>
    <row r="25" spans="1:52" x14ac:dyDescent="0.15">
      <c r="A25" s="121"/>
      <c r="B25" s="14"/>
      <c r="C25" s="116"/>
      <c r="F25" s="13"/>
      <c r="G25" s="30"/>
      <c r="H25" s="13"/>
      <c r="I25" s="13"/>
      <c r="J25" s="116"/>
      <c r="K25" s="109"/>
      <c r="L25" s="121"/>
      <c r="M25" s="121"/>
      <c r="N25" s="123"/>
      <c r="O25" s="116"/>
      <c r="P25" s="13"/>
      <c r="Q25" s="13"/>
      <c r="R25" s="14"/>
      <c r="S25" s="13"/>
      <c r="V25" s="79"/>
      <c r="W25" s="109"/>
      <c r="X25" s="116"/>
      <c r="Y25" s="116"/>
      <c r="Z25" s="123"/>
      <c r="AA25" s="116"/>
      <c r="AB25" s="13"/>
      <c r="AC25" s="13"/>
      <c r="AD25" s="13"/>
      <c r="AE25" s="77"/>
      <c r="AF25" s="13"/>
      <c r="AG25" s="13"/>
      <c r="AH25" s="13"/>
      <c r="AI25" s="30"/>
      <c r="AJ25" s="13"/>
      <c r="AK25" s="13"/>
      <c r="AL25" s="116"/>
      <c r="AM25" s="109"/>
      <c r="AN25" s="116"/>
      <c r="AO25" s="116"/>
      <c r="AP25" s="123"/>
      <c r="AQ25" s="116"/>
      <c r="AR25" s="13"/>
      <c r="AS25" s="13"/>
      <c r="AT25" s="14"/>
      <c r="AU25" s="13"/>
      <c r="AX25" s="79"/>
      <c r="AY25" s="109"/>
      <c r="AZ25" s="121"/>
    </row>
    <row r="26" spans="1:52" x14ac:dyDescent="0.15">
      <c r="B26" s="261" t="s">
        <v>159</v>
      </c>
      <c r="C26" s="262"/>
      <c r="D26" s="13"/>
      <c r="E26" s="13"/>
      <c r="F26" s="261" t="s">
        <v>160</v>
      </c>
      <c r="G26" s="262"/>
      <c r="H26" s="13"/>
      <c r="I26" s="13"/>
      <c r="J26" s="261" t="s">
        <v>161</v>
      </c>
      <c r="K26" s="262"/>
      <c r="L26" s="13"/>
      <c r="M26" s="13"/>
      <c r="N26" s="261" t="s">
        <v>162</v>
      </c>
      <c r="O26" s="262"/>
      <c r="P26" s="13"/>
      <c r="Q26" s="13"/>
      <c r="R26" s="261" t="s">
        <v>163</v>
      </c>
      <c r="S26" s="262"/>
      <c r="T26" s="13"/>
      <c r="U26" s="13"/>
      <c r="V26" s="261" t="s">
        <v>164</v>
      </c>
      <c r="W26" s="262"/>
      <c r="X26" s="13"/>
      <c r="Y26" s="13"/>
      <c r="Z26" s="261" t="s">
        <v>165</v>
      </c>
      <c r="AA26" s="262"/>
      <c r="AB26" s="13"/>
      <c r="AC26" s="13"/>
      <c r="AD26" s="261" t="s">
        <v>100</v>
      </c>
      <c r="AE26" s="262"/>
      <c r="AF26" s="13"/>
      <c r="AG26" s="13"/>
      <c r="AH26" s="261" t="s">
        <v>166</v>
      </c>
      <c r="AI26" s="262"/>
      <c r="AJ26" s="13"/>
      <c r="AK26" s="13"/>
      <c r="AL26" s="261" t="s">
        <v>167</v>
      </c>
      <c r="AM26" s="262"/>
      <c r="AN26" s="13"/>
      <c r="AO26" s="13"/>
      <c r="AP26" s="261" t="s">
        <v>168</v>
      </c>
      <c r="AQ26" s="262"/>
      <c r="AR26" s="13"/>
      <c r="AS26" s="13"/>
      <c r="AT26" s="261" t="s">
        <v>169</v>
      </c>
      <c r="AU26" s="262"/>
      <c r="AV26" s="13"/>
      <c r="AW26" s="13"/>
      <c r="AX26" s="261" t="s">
        <v>170</v>
      </c>
      <c r="AY26" s="262"/>
      <c r="AZ26" s="13"/>
    </row>
    <row r="27" spans="1:52" s="81" customFormat="1" ht="112.5" customHeight="1" x14ac:dyDescent="0.15">
      <c r="B27" s="257" t="str">
        <f>ﾘｰｸﾞ表!$AD$6</f>
        <v>鳥川ライジングファルコン</v>
      </c>
      <c r="C27" s="258"/>
      <c r="D27" s="82"/>
      <c r="E27" s="82"/>
      <c r="F27" s="257" t="str">
        <f>ﾘｰｸﾞ表!$AD$31</f>
        <v>新鶴ファイターズ</v>
      </c>
      <c r="G27" s="258"/>
      <c r="H27" s="82"/>
      <c r="I27" s="82"/>
      <c r="J27" s="257" t="str">
        <f>ﾘｰｸﾞ表!$AD$20</f>
        <v>本宮ドッジボールスポーツ少年団</v>
      </c>
      <c r="K27" s="258"/>
      <c r="L27" s="82"/>
      <c r="M27" s="82"/>
      <c r="N27" s="257" t="str">
        <f>ﾘｰｸﾞ表!$AD$8</f>
        <v>いいのフェニックス</v>
      </c>
      <c r="O27" s="258"/>
      <c r="P27" s="82"/>
      <c r="Q27" s="82"/>
      <c r="R27" s="257" t="str">
        <f>ﾘｰｸﾞ表!$AD$21</f>
        <v>須賀川ブルーインパルス</v>
      </c>
      <c r="S27" s="258"/>
      <c r="T27" s="82"/>
      <c r="U27" s="82"/>
      <c r="V27" s="257" t="str">
        <f>ﾘｰｸﾞ表!$AD$28</f>
        <v>ブルースターキング</v>
      </c>
      <c r="W27" s="258"/>
      <c r="X27" s="82"/>
      <c r="Y27" s="82"/>
      <c r="Z27" s="257" t="str">
        <f>ﾘｰｸﾞ表!$AD$7</f>
        <v>ＦＵＫＵＳＨＩＭＡ　Ｂｅ　Ｆｌｙ</v>
      </c>
      <c r="AA27" s="258"/>
      <c r="AB27" s="82"/>
      <c r="AC27" s="82"/>
      <c r="AD27" s="257" t="str">
        <f>ﾘｰｸﾞ表!$AD$30</f>
        <v>南相フェニックス</v>
      </c>
      <c r="AE27" s="258"/>
      <c r="AF27" s="82"/>
      <c r="AG27" s="82"/>
      <c r="AH27" s="257" t="str">
        <f>ﾘｰｸﾞ表!$AD$10</f>
        <v>Ａｏｉトップガン</v>
      </c>
      <c r="AI27" s="258"/>
      <c r="AJ27" s="82"/>
      <c r="AK27" s="82"/>
      <c r="AL27" s="257" t="str">
        <f>ﾘｰｸﾞ表!$AD$19</f>
        <v>キングフューチャーズ</v>
      </c>
      <c r="AM27" s="258"/>
      <c r="AN27" s="82"/>
      <c r="AO27" s="82"/>
      <c r="AP27" s="257" t="str">
        <f>ﾘｰｸﾞ表!$AD$29</f>
        <v>永盛ミュートス・キッズ</v>
      </c>
      <c r="AQ27" s="258"/>
      <c r="AR27" s="82"/>
      <c r="AS27" s="82"/>
      <c r="AT27" s="257" t="str">
        <f>ﾘｰｸﾞ表!$AD$9</f>
        <v>Ｓ．Ｎ．Ｄ．Ｃ　ＧＡＣＫＹ’Ｓ</v>
      </c>
      <c r="AU27" s="258"/>
      <c r="AV27" s="82"/>
      <c r="AW27" s="82"/>
      <c r="AX27" s="257" t="str">
        <f>ﾘｰｸﾞ表!$AD$18</f>
        <v>城西レッドウイングス</v>
      </c>
      <c r="AY27" s="258"/>
      <c r="AZ27" s="82"/>
    </row>
    <row r="31" spans="1:52" ht="14.25" x14ac:dyDescent="0.15">
      <c r="B31" s="268" t="s">
        <v>58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</row>
    <row r="32" spans="1:52" ht="24" customHeight="1" x14ac:dyDescent="0.15"/>
    <row r="33" spans="2:52" ht="17.25" x14ac:dyDescent="0.15">
      <c r="W33" s="269" t="s">
        <v>57</v>
      </c>
      <c r="X33" s="270"/>
      <c r="Y33" s="270"/>
      <c r="Z33" s="270"/>
      <c r="AA33" s="270"/>
      <c r="AB33" s="270"/>
      <c r="AC33" s="270"/>
      <c r="AD33" s="271"/>
      <c r="AE33" s="78"/>
      <c r="AF33" s="78"/>
      <c r="AG33" s="78"/>
      <c r="AH33" s="78"/>
      <c r="AI33" s="78"/>
      <c r="AJ33" s="78"/>
      <c r="AK33" s="78"/>
      <c r="AL33" s="78"/>
      <c r="AM33" s="78"/>
    </row>
    <row r="34" spans="2:52" ht="17.25" x14ac:dyDescent="0.15">
      <c r="R34" s="121"/>
      <c r="S34" s="121"/>
      <c r="T34" s="121"/>
      <c r="U34" s="121"/>
      <c r="V34" s="121"/>
      <c r="W34" s="121"/>
      <c r="X34" s="121"/>
      <c r="Y34" s="121"/>
      <c r="Z34" s="122"/>
      <c r="AA34" s="121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2:52" ht="14.25" thickBot="1" x14ac:dyDescent="0.2">
      <c r="B35" s="71"/>
      <c r="C35" s="71"/>
      <c r="D35" s="71"/>
      <c r="E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114"/>
      <c r="S35" s="114"/>
      <c r="T35" s="114"/>
      <c r="U35" s="114"/>
      <c r="V35" s="114"/>
      <c r="W35" s="114"/>
      <c r="X35" s="114"/>
      <c r="Y35" s="114"/>
      <c r="Z35" s="115"/>
      <c r="AA35" s="12"/>
      <c r="AB35" s="71"/>
      <c r="AC35" s="71"/>
      <c r="AD35" s="71"/>
      <c r="AE35" s="71"/>
      <c r="AF35" s="71"/>
      <c r="AG35" s="71"/>
      <c r="AH35" s="71"/>
      <c r="AI35" s="12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</row>
    <row r="36" spans="2:52" ht="14.25" thickTop="1" x14ac:dyDescent="0.15">
      <c r="B36" s="71"/>
      <c r="C36" s="71"/>
      <c r="D36" s="71"/>
      <c r="E36" s="71"/>
      <c r="H36" s="71"/>
      <c r="I36" s="71"/>
      <c r="J36" s="71"/>
      <c r="K36" s="71"/>
      <c r="L36" s="112"/>
      <c r="M36" s="112"/>
      <c r="N36" s="112"/>
      <c r="O36" s="119"/>
      <c r="P36" s="264">
        <f>ﾀｲﾑｽｹｼﾞｭｰﾙ!$F$43</f>
        <v>5</v>
      </c>
      <c r="Q36" s="267"/>
      <c r="R36" s="118"/>
      <c r="S36" s="112"/>
      <c r="T36" s="112"/>
      <c r="U36" s="112"/>
      <c r="V36" s="112"/>
      <c r="W36" s="112"/>
      <c r="X36" s="112"/>
      <c r="Y36" s="112"/>
      <c r="Z36" s="265" t="s">
        <v>171</v>
      </c>
      <c r="AA36" s="266"/>
      <c r="AB36" s="9"/>
      <c r="AC36" s="9"/>
      <c r="AD36" s="9"/>
      <c r="AE36" s="9"/>
      <c r="AF36" s="9"/>
      <c r="AG36" s="25"/>
      <c r="AH36" s="26"/>
      <c r="AI36" s="125"/>
      <c r="AJ36" s="260">
        <f>ﾀｲﾑｽｹｼﾞｭｰﾙ!$H$43</f>
        <v>4</v>
      </c>
      <c r="AK36" s="260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13"/>
      <c r="AX36" s="24"/>
      <c r="AY36" s="71"/>
      <c r="AZ36" s="43"/>
    </row>
    <row r="37" spans="2:52" x14ac:dyDescent="0.15">
      <c r="B37" s="71"/>
      <c r="C37" s="71"/>
      <c r="D37" s="71"/>
      <c r="E37" s="71"/>
      <c r="H37" s="71"/>
      <c r="I37" s="71"/>
      <c r="J37" s="71"/>
      <c r="K37" s="71"/>
      <c r="L37" s="112"/>
      <c r="M37" s="112"/>
      <c r="N37" s="112"/>
      <c r="O37" s="119"/>
      <c r="P37" s="119"/>
      <c r="Q37" s="113"/>
      <c r="R37" s="119"/>
      <c r="S37" s="71"/>
      <c r="T37" s="71"/>
      <c r="U37" s="71"/>
      <c r="V37" s="71"/>
      <c r="W37" s="71"/>
      <c r="X37" s="71"/>
      <c r="Y37" s="71"/>
      <c r="Z37" s="265"/>
      <c r="AA37" s="265"/>
      <c r="AB37" s="71"/>
      <c r="AC37" s="71"/>
      <c r="AE37" s="121"/>
      <c r="AF37" s="121"/>
      <c r="AG37" s="121"/>
      <c r="AH37" s="112"/>
      <c r="AI37" s="122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43"/>
      <c r="AY37" s="71"/>
      <c r="AZ37" s="43"/>
    </row>
    <row r="38" spans="2:52" ht="14.25" thickBot="1" x14ac:dyDescent="0.2">
      <c r="B38" s="71"/>
      <c r="C38" s="71"/>
      <c r="D38" s="71"/>
      <c r="E38" s="71"/>
      <c r="H38" s="71"/>
      <c r="I38" s="71"/>
      <c r="J38" s="71"/>
      <c r="K38" s="71"/>
      <c r="L38" s="114"/>
      <c r="M38" s="114"/>
      <c r="N38" s="114"/>
      <c r="O38" s="120"/>
      <c r="P38" s="120"/>
      <c r="Q38" s="115"/>
      <c r="R38" s="119"/>
      <c r="S38" s="71"/>
      <c r="T38" s="71"/>
      <c r="U38" s="71"/>
      <c r="V38" s="71"/>
      <c r="W38" s="71"/>
      <c r="X38" s="71"/>
      <c r="Y38" s="71"/>
      <c r="Z38" s="71"/>
      <c r="AA38" s="71"/>
      <c r="AE38" s="126"/>
      <c r="AF38" s="126"/>
      <c r="AG38" s="126"/>
      <c r="AH38" s="114"/>
      <c r="AI38" s="127"/>
      <c r="AP38" s="71"/>
      <c r="AQ38" s="71"/>
      <c r="AR38" s="71"/>
      <c r="AS38" s="71"/>
      <c r="AT38" s="71"/>
      <c r="AU38" s="71"/>
      <c r="AV38" s="71"/>
      <c r="AW38" s="71"/>
      <c r="AX38" s="43"/>
      <c r="AY38" s="71"/>
      <c r="AZ38" s="43"/>
    </row>
    <row r="39" spans="2:52" ht="14.25" thickTop="1" x14ac:dyDescent="0.15">
      <c r="B39" s="71"/>
      <c r="C39" s="71"/>
      <c r="D39" s="71"/>
      <c r="E39" s="71"/>
      <c r="H39" s="71"/>
      <c r="I39" s="116"/>
      <c r="J39" s="264">
        <f>ﾀｲﾑｽｹｼﾞｭｰﾙ!$F$40</f>
        <v>5</v>
      </c>
      <c r="K39" s="267"/>
      <c r="L39" s="112"/>
      <c r="M39" s="112"/>
      <c r="N39" s="112"/>
      <c r="O39" s="112"/>
      <c r="P39" s="112"/>
      <c r="Q39" s="265" t="s">
        <v>172</v>
      </c>
      <c r="R39" s="266"/>
      <c r="S39" s="26"/>
      <c r="T39" s="26"/>
      <c r="U39" s="9"/>
      <c r="V39" s="111"/>
      <c r="W39" s="260">
        <f>ﾀｲﾑｽｹｼﾞｭｰﾙ!$H$40</f>
        <v>3</v>
      </c>
      <c r="X39" s="260"/>
      <c r="Y39" s="71"/>
      <c r="Z39" s="71"/>
      <c r="AA39" s="13"/>
      <c r="AB39" s="24"/>
      <c r="AC39" s="264">
        <f>ﾀｲﾑｽｹｼﾞｭｰﾙ!$F$41</f>
        <v>4</v>
      </c>
      <c r="AD39" s="267"/>
      <c r="AE39" s="112"/>
      <c r="AF39" s="112"/>
      <c r="AG39" s="112"/>
      <c r="AH39" s="112"/>
      <c r="AI39" s="265" t="s">
        <v>173</v>
      </c>
      <c r="AJ39" s="266"/>
      <c r="AK39" s="26"/>
      <c r="AL39" s="26"/>
      <c r="AM39" s="26"/>
      <c r="AN39" s="9"/>
      <c r="AO39" s="111"/>
      <c r="AP39" s="260">
        <f>ﾀｲﾑｽｹｼﾞｭｰﾙ!$H$41</f>
        <v>3</v>
      </c>
      <c r="AQ39" s="260"/>
      <c r="AR39" s="71"/>
      <c r="AS39" s="71"/>
      <c r="AT39" s="71"/>
      <c r="AU39" s="13"/>
      <c r="AV39" s="24"/>
      <c r="AW39" s="24"/>
      <c r="AX39" s="24"/>
      <c r="AY39" s="71"/>
      <c r="AZ39" s="71"/>
    </row>
    <row r="40" spans="2:52" x14ac:dyDescent="0.15">
      <c r="B40" s="71"/>
      <c r="C40" s="71"/>
      <c r="D40" s="71"/>
      <c r="E40" s="71"/>
      <c r="H40" s="71"/>
      <c r="I40" s="112"/>
      <c r="J40" s="112"/>
      <c r="K40" s="113"/>
      <c r="L40" s="112"/>
      <c r="M40" s="71"/>
      <c r="N40" s="71"/>
      <c r="O40" s="71"/>
      <c r="P40" s="71"/>
      <c r="Q40" s="265"/>
      <c r="R40" s="265"/>
      <c r="S40" s="71"/>
      <c r="T40" s="71"/>
      <c r="U40" s="112"/>
      <c r="V40" s="113"/>
      <c r="W40" s="71"/>
      <c r="X40" s="71"/>
      <c r="Y40" s="71"/>
      <c r="Z40" s="71"/>
      <c r="AA40" s="71"/>
      <c r="AB40" s="71"/>
      <c r="AC40" s="112"/>
      <c r="AD40" s="113"/>
      <c r="AE40" s="112"/>
      <c r="AF40" s="71"/>
      <c r="AG40" s="71"/>
      <c r="AH40" s="71"/>
      <c r="AI40" s="265"/>
      <c r="AJ40" s="265"/>
      <c r="AK40" s="71"/>
      <c r="AL40" s="71"/>
      <c r="AM40" s="112"/>
      <c r="AN40" s="112"/>
      <c r="AO40" s="113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2:52" ht="14.25" thickBot="1" x14ac:dyDescent="0.2">
      <c r="B41" s="71"/>
      <c r="C41" s="71"/>
      <c r="D41" s="71"/>
      <c r="E41" s="71"/>
      <c r="H41" s="71"/>
      <c r="I41" s="114"/>
      <c r="J41" s="114"/>
      <c r="K41" s="115"/>
      <c r="L41" s="112"/>
      <c r="M41" s="71"/>
      <c r="N41" s="71"/>
      <c r="O41" s="71"/>
      <c r="P41" s="71"/>
      <c r="Q41" s="71"/>
      <c r="R41" s="71"/>
      <c r="S41" s="71"/>
      <c r="T41" s="71"/>
      <c r="U41" s="114"/>
      <c r="V41" s="115"/>
      <c r="W41" s="71"/>
      <c r="X41" s="71"/>
      <c r="Y41" s="71"/>
      <c r="Z41" s="71"/>
      <c r="AA41" s="71"/>
      <c r="AB41" s="71"/>
      <c r="AC41" s="114"/>
      <c r="AD41" s="115"/>
      <c r="AE41" s="112"/>
      <c r="AF41" s="71"/>
      <c r="AG41" s="71"/>
      <c r="AH41" s="71"/>
      <c r="AI41" s="71"/>
      <c r="AJ41" s="71"/>
      <c r="AK41" s="71"/>
      <c r="AL41" s="71"/>
      <c r="AM41" s="114"/>
      <c r="AN41" s="114"/>
      <c r="AO41" s="115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2:52" ht="14.25" thickTop="1" x14ac:dyDescent="0.15">
      <c r="B42" s="71"/>
      <c r="C42" s="13"/>
      <c r="D42" s="24"/>
      <c r="E42" s="71"/>
      <c r="G42" s="263">
        <f>ﾀｲﾑｽｹｼﾞｭｰﾙ!$F$35</f>
        <v>7</v>
      </c>
      <c r="H42" s="264"/>
      <c r="I42" s="109"/>
      <c r="J42" s="118"/>
      <c r="K42" s="265" t="s">
        <v>174</v>
      </c>
      <c r="L42" s="266"/>
      <c r="M42" s="9"/>
      <c r="N42" s="111"/>
      <c r="O42" s="260">
        <f>ﾀｲﾑｽｹｼﾞｭｰﾙ!$H$35</f>
        <v>3</v>
      </c>
      <c r="P42" s="260"/>
      <c r="Q42" s="71"/>
      <c r="R42" s="71"/>
      <c r="S42" s="264">
        <f>ﾀｲﾑｽｹｼﾞｭｰﾙ!$F$32</f>
        <v>4</v>
      </c>
      <c r="T42" s="267"/>
      <c r="U42" s="116"/>
      <c r="V42" s="265" t="s">
        <v>175</v>
      </c>
      <c r="W42" s="266"/>
      <c r="X42" s="10"/>
      <c r="Y42" s="259">
        <f>ﾀｲﾑｽｹｼﾞｭｰﾙ!$H$32</f>
        <v>3</v>
      </c>
      <c r="Z42" s="260"/>
      <c r="AA42" s="264">
        <f>ﾀｲﾑｽｹｼﾞｭｰﾙ!$P$33</f>
        <v>4</v>
      </c>
      <c r="AB42" s="267"/>
      <c r="AC42" s="116"/>
      <c r="AD42" s="265" t="s">
        <v>176</v>
      </c>
      <c r="AE42" s="266"/>
      <c r="AF42" s="10"/>
      <c r="AG42" s="259">
        <f>ﾀｲﾑｽｹｼﾞｭｰﾙ!$R$33</f>
        <v>3</v>
      </c>
      <c r="AH42" s="260"/>
      <c r="AI42" s="43"/>
      <c r="AJ42" s="71"/>
      <c r="AK42" s="264">
        <f>ﾀｲﾑｽｹｼﾞｭｰﾙ!$P$36</f>
        <v>7</v>
      </c>
      <c r="AL42" s="267"/>
      <c r="AM42" s="112"/>
      <c r="AN42" s="112"/>
      <c r="AO42" s="265" t="s">
        <v>177</v>
      </c>
      <c r="AP42" s="266"/>
      <c r="AQ42" s="26"/>
      <c r="AR42" s="28"/>
      <c r="AS42" s="259">
        <f>ﾀｲﾑｽｹｼﾞｭｰﾙ!$R$36</f>
        <v>3</v>
      </c>
      <c r="AT42" s="260"/>
      <c r="AU42" s="71"/>
      <c r="AV42" s="71"/>
      <c r="AW42" s="71"/>
      <c r="AX42" s="71"/>
      <c r="AY42" s="13"/>
      <c r="AZ42" s="24"/>
    </row>
    <row r="43" spans="2:52" x14ac:dyDescent="0.15">
      <c r="B43" s="71"/>
      <c r="C43" s="71"/>
      <c r="D43" s="71"/>
      <c r="E43" s="71"/>
      <c r="H43" s="71"/>
      <c r="I43" s="117"/>
      <c r="J43" s="71"/>
      <c r="K43" s="265"/>
      <c r="L43" s="265"/>
      <c r="M43" s="112"/>
      <c r="N43" s="113"/>
      <c r="O43" s="71"/>
      <c r="P43" s="71"/>
      <c r="Q43" s="71"/>
      <c r="R43" s="71"/>
      <c r="S43" s="112"/>
      <c r="T43" s="113"/>
      <c r="U43" s="112"/>
      <c r="V43" s="265"/>
      <c r="W43" s="265"/>
      <c r="X43" s="11"/>
      <c r="Y43" s="71"/>
      <c r="Z43" s="71"/>
      <c r="AA43" s="112"/>
      <c r="AB43" s="113"/>
      <c r="AC43" s="112"/>
      <c r="AD43" s="265"/>
      <c r="AE43" s="265"/>
      <c r="AF43" s="11"/>
      <c r="AG43" s="71"/>
      <c r="AH43" s="71"/>
      <c r="AI43" s="71"/>
      <c r="AJ43" s="71"/>
      <c r="AK43" s="112"/>
      <c r="AL43" s="113"/>
      <c r="AM43" s="112"/>
      <c r="AN43" s="71"/>
      <c r="AO43" s="265"/>
      <c r="AP43" s="265"/>
      <c r="AQ43" s="71"/>
      <c r="AR43" s="11"/>
      <c r="AS43" s="71"/>
      <c r="AT43" s="71"/>
      <c r="AU43" s="71"/>
      <c r="AV43" s="71"/>
      <c r="AW43" s="71"/>
      <c r="AX43" s="71"/>
      <c r="AY43" s="71"/>
      <c r="AZ43" s="71"/>
    </row>
    <row r="44" spans="2:52" ht="14.25" thickBot="1" x14ac:dyDescent="0.2">
      <c r="B44" s="43"/>
      <c r="C44" s="71"/>
      <c r="D44" s="71"/>
      <c r="E44" s="71"/>
      <c r="H44" s="43"/>
      <c r="I44" s="117"/>
      <c r="J44" s="71"/>
      <c r="K44" s="71"/>
      <c r="L44" s="71"/>
      <c r="M44" s="114"/>
      <c r="N44" s="115"/>
      <c r="O44" s="71"/>
      <c r="P44" s="71"/>
      <c r="Q44" s="71"/>
      <c r="R44" s="71"/>
      <c r="S44" s="112"/>
      <c r="T44" s="113"/>
      <c r="U44" s="112"/>
      <c r="V44" s="71"/>
      <c r="W44" s="71"/>
      <c r="X44" s="74"/>
      <c r="Y44" s="71"/>
      <c r="Z44" s="71"/>
      <c r="AA44" s="112"/>
      <c r="AB44" s="113"/>
      <c r="AC44" s="112"/>
      <c r="AD44" s="71"/>
      <c r="AE44" s="71"/>
      <c r="AF44" s="74"/>
      <c r="AG44" s="71"/>
      <c r="AH44" s="71"/>
      <c r="AI44" s="43"/>
      <c r="AJ44" s="43"/>
      <c r="AK44" s="114"/>
      <c r="AL44" s="115"/>
      <c r="AM44" s="12"/>
      <c r="AN44" s="43"/>
      <c r="AO44" s="71"/>
      <c r="AP44" s="71"/>
      <c r="AQ44" s="71"/>
      <c r="AR44" s="11"/>
      <c r="AS44" s="71"/>
      <c r="AT44" s="71"/>
      <c r="AU44" s="71"/>
      <c r="AV44" s="71"/>
      <c r="AW44" s="71"/>
      <c r="AX44" s="71"/>
      <c r="AY44" s="71"/>
      <c r="AZ44" s="71"/>
    </row>
    <row r="45" spans="2:52" ht="14.25" thickTop="1" x14ac:dyDescent="0.15">
      <c r="B45" s="13"/>
      <c r="C45" s="13"/>
      <c r="D45" s="24"/>
      <c r="E45" s="24"/>
      <c r="H45" s="24"/>
      <c r="I45" s="109"/>
      <c r="J45" s="13"/>
      <c r="K45" s="263">
        <f>ﾀｲﾑｽｹｼﾞｭｰﾙ!$F$31</f>
        <v>7</v>
      </c>
      <c r="L45" s="264"/>
      <c r="M45" s="109"/>
      <c r="N45" s="265" t="s">
        <v>178</v>
      </c>
      <c r="O45" s="266"/>
      <c r="P45" s="28"/>
      <c r="Q45" s="259">
        <f>ﾀｲﾑｽｹｼﾞｭｰﾙ!$H$31</f>
        <v>0</v>
      </c>
      <c r="R45" s="260"/>
      <c r="S45" s="116"/>
      <c r="T45" s="123"/>
      <c r="U45" s="116"/>
      <c r="V45" s="24"/>
      <c r="W45" s="24"/>
      <c r="X45" s="27"/>
      <c r="Y45" s="13"/>
      <c r="Z45" s="13"/>
      <c r="AA45" s="116"/>
      <c r="AB45" s="123"/>
      <c r="AC45" s="116"/>
      <c r="AD45" s="24"/>
      <c r="AE45" s="24"/>
      <c r="AF45" s="27"/>
      <c r="AG45" s="13"/>
      <c r="AH45" s="13"/>
      <c r="AI45" s="264">
        <f>ﾀｲﾑｽｹｼﾞｭｰﾙ!$P$32</f>
        <v>8</v>
      </c>
      <c r="AJ45" s="267"/>
      <c r="AK45" s="116"/>
      <c r="AL45" s="265" t="s">
        <v>179</v>
      </c>
      <c r="AM45" s="266"/>
      <c r="AN45" s="28"/>
      <c r="AO45" s="259">
        <f>ﾀｲﾑｽｹｼﾞｭｰﾙ!$R$32</f>
        <v>0</v>
      </c>
      <c r="AP45" s="260"/>
      <c r="AQ45" s="13"/>
      <c r="AR45" s="14"/>
      <c r="AS45" s="13"/>
      <c r="AT45" s="24"/>
      <c r="AU45" s="13"/>
      <c r="AV45" s="13"/>
      <c r="AW45" s="13"/>
      <c r="AX45" s="13"/>
      <c r="AY45" s="13"/>
      <c r="AZ45" s="24"/>
    </row>
    <row r="46" spans="2:52" x14ac:dyDescent="0.15">
      <c r="B46" s="13"/>
      <c r="C46" s="13"/>
      <c r="H46" s="116"/>
      <c r="I46" s="109"/>
      <c r="J46" s="13"/>
      <c r="K46" s="13"/>
      <c r="L46" s="13"/>
      <c r="M46" s="109"/>
      <c r="N46" s="265"/>
      <c r="O46" s="265"/>
      <c r="P46" s="14"/>
      <c r="Q46" s="13"/>
      <c r="R46" s="13"/>
      <c r="S46" s="116"/>
      <c r="T46" s="123"/>
      <c r="U46" s="116"/>
      <c r="X46" s="14"/>
      <c r="Y46" s="13"/>
      <c r="Z46" s="13"/>
      <c r="AA46" s="116"/>
      <c r="AB46" s="123"/>
      <c r="AC46" s="116"/>
      <c r="AF46" s="14"/>
      <c r="AG46" s="13"/>
      <c r="AH46" s="13"/>
      <c r="AI46" s="116"/>
      <c r="AJ46" s="123"/>
      <c r="AK46" s="116"/>
      <c r="AL46" s="265"/>
      <c r="AM46" s="265"/>
      <c r="AN46" s="14"/>
      <c r="AO46" s="13"/>
      <c r="AP46" s="13"/>
      <c r="AQ46" s="13"/>
      <c r="AR46" s="14"/>
      <c r="AS46" s="13"/>
      <c r="AT46" s="13"/>
      <c r="AU46" s="13"/>
      <c r="AV46" s="13"/>
      <c r="AW46" s="13"/>
      <c r="AX46" s="13"/>
      <c r="AY46" s="13"/>
    </row>
    <row r="47" spans="2:52" x14ac:dyDescent="0.15">
      <c r="B47" s="13"/>
      <c r="C47" s="13"/>
      <c r="D47" s="13"/>
      <c r="E47" s="13"/>
      <c r="H47" s="79"/>
      <c r="I47" s="110"/>
      <c r="J47" s="13"/>
      <c r="K47" s="13"/>
      <c r="L47" s="79"/>
      <c r="M47" s="110"/>
      <c r="N47" s="13"/>
      <c r="O47" s="13"/>
      <c r="P47" s="76"/>
      <c r="Q47" s="79"/>
      <c r="R47" s="13"/>
      <c r="S47" s="116"/>
      <c r="T47" s="124"/>
      <c r="U47" s="79"/>
      <c r="V47" s="13"/>
      <c r="W47" s="13"/>
      <c r="X47" s="76"/>
      <c r="Y47" s="79"/>
      <c r="Z47" s="13"/>
      <c r="AA47" s="116"/>
      <c r="AB47" s="124"/>
      <c r="AC47" s="79"/>
      <c r="AD47" s="13"/>
      <c r="AE47" s="13"/>
      <c r="AF47" s="76"/>
      <c r="AG47" s="79"/>
      <c r="AH47" s="13"/>
      <c r="AI47" s="116"/>
      <c r="AJ47" s="124"/>
      <c r="AK47" s="79"/>
      <c r="AL47" s="13"/>
      <c r="AM47" s="13"/>
      <c r="AN47" s="76"/>
      <c r="AO47" s="79"/>
      <c r="AP47" s="13"/>
      <c r="AQ47" s="13"/>
      <c r="AR47" s="76"/>
      <c r="AS47" s="79"/>
      <c r="AT47" s="13"/>
      <c r="AU47" s="13"/>
      <c r="AV47" s="13"/>
      <c r="AW47" s="13"/>
      <c r="AX47" s="13"/>
      <c r="AY47" s="13"/>
      <c r="AZ47" s="13"/>
    </row>
    <row r="48" spans="2:52" x14ac:dyDescent="0.15">
      <c r="B48" s="71"/>
      <c r="C48" s="71"/>
      <c r="D48" s="71"/>
      <c r="E48" s="13"/>
      <c r="H48" s="261" t="s">
        <v>180</v>
      </c>
      <c r="I48" s="262"/>
      <c r="J48" s="13"/>
      <c r="K48" s="13"/>
      <c r="L48" s="261" t="s">
        <v>181</v>
      </c>
      <c r="M48" s="262"/>
      <c r="N48" s="13"/>
      <c r="O48" s="13"/>
      <c r="P48" s="261" t="s">
        <v>182</v>
      </c>
      <c r="Q48" s="262"/>
      <c r="R48" s="13"/>
      <c r="S48" s="13"/>
      <c r="T48" s="261" t="s">
        <v>183</v>
      </c>
      <c r="U48" s="262"/>
      <c r="V48" s="13"/>
      <c r="W48" s="13"/>
      <c r="X48" s="261" t="s">
        <v>184</v>
      </c>
      <c r="Y48" s="262"/>
      <c r="Z48" s="13"/>
      <c r="AA48" s="13"/>
      <c r="AB48" s="261" t="s">
        <v>185</v>
      </c>
      <c r="AC48" s="262"/>
      <c r="AD48" s="13"/>
      <c r="AE48" s="13"/>
      <c r="AF48" s="261" t="s">
        <v>186</v>
      </c>
      <c r="AG48" s="262"/>
      <c r="AH48" s="13"/>
      <c r="AI48" s="13"/>
      <c r="AJ48" s="261" t="s">
        <v>187</v>
      </c>
      <c r="AK48" s="262"/>
      <c r="AL48" s="13"/>
      <c r="AM48" s="13"/>
      <c r="AN48" s="261" t="s">
        <v>188</v>
      </c>
      <c r="AO48" s="262"/>
      <c r="AP48" s="13"/>
      <c r="AQ48" s="13"/>
      <c r="AR48" s="261" t="s">
        <v>189</v>
      </c>
      <c r="AS48" s="262"/>
      <c r="AT48" s="71"/>
      <c r="AU48" s="71"/>
      <c r="AV48" s="71"/>
      <c r="AW48" s="71"/>
      <c r="AX48" s="71"/>
      <c r="AY48" s="71"/>
      <c r="AZ48" s="13"/>
    </row>
    <row r="49" spans="2:52" s="81" customFormat="1" ht="112.5" customHeight="1" x14ac:dyDescent="0.15">
      <c r="B49" s="80"/>
      <c r="D49" s="80"/>
      <c r="E49" s="82"/>
      <c r="H49" s="257" t="str">
        <f>ﾘｰｸﾞ表!$AD$40</f>
        <v>南相シーガルズ</v>
      </c>
      <c r="I49" s="258"/>
      <c r="J49" s="82"/>
      <c r="K49" s="82"/>
      <c r="L49" s="257" t="str">
        <f>ﾘｰｸﾞ表!$AD$44</f>
        <v>鳥川トレルンジャー</v>
      </c>
      <c r="M49" s="258"/>
      <c r="N49" s="82"/>
      <c r="O49" s="82"/>
      <c r="P49" s="257" t="str">
        <f>ﾘｰｸﾞ表!$AD$55</f>
        <v>新鶴ファイターズＪｒ</v>
      </c>
      <c r="Q49" s="258"/>
      <c r="R49" s="82"/>
      <c r="S49" s="82"/>
      <c r="T49" s="257" t="str">
        <f>ﾘｰｸﾞ表!$AD$42</f>
        <v>須賀川ゴジラキッズＤＢＣ</v>
      </c>
      <c r="U49" s="258"/>
      <c r="V49" s="82"/>
      <c r="W49" s="82"/>
      <c r="X49" s="257" t="str">
        <f>ﾘｰｸﾞ表!$AD$53</f>
        <v>Ｓ．Ｎ．Ｄ．Ｃ　ＧＡＣＫＹ’Ｓ　Ｊｒ</v>
      </c>
      <c r="Y49" s="258"/>
      <c r="Z49" s="82"/>
      <c r="AA49" s="82"/>
      <c r="AB49" s="257" t="str">
        <f>ﾘｰｸﾞ表!$AD$41</f>
        <v>Ａｏｉミラクルキッズ</v>
      </c>
      <c r="AC49" s="258"/>
      <c r="AD49" s="82"/>
      <c r="AE49" s="82"/>
      <c r="AF49" s="257" t="str">
        <f>ﾘｰｸﾞ表!$AD$54</f>
        <v>キングフューチャーズＪｒ</v>
      </c>
      <c r="AG49" s="258"/>
      <c r="AH49" s="82"/>
      <c r="AI49" s="82"/>
      <c r="AJ49" s="257" t="str">
        <f>ﾘｰｸﾞ表!$AD$43</f>
        <v>須賀川ブルーインパルス・ジュニア</v>
      </c>
      <c r="AK49" s="258"/>
      <c r="AL49" s="82"/>
      <c r="AM49" s="82"/>
      <c r="AN49" s="257" t="str">
        <f>ﾘｰｸﾞ表!$AD$56</f>
        <v>須賀川ミニラキッズ</v>
      </c>
      <c r="AO49" s="258"/>
      <c r="AP49" s="82"/>
      <c r="AQ49" s="82"/>
      <c r="AR49" s="257" t="str">
        <f>ﾘｰｸﾞ表!$AD$52</f>
        <v>城西レッドウイングスＪｒ</v>
      </c>
      <c r="AS49" s="258"/>
      <c r="AT49" s="80"/>
      <c r="AV49" s="80"/>
      <c r="AW49" s="80"/>
      <c r="AX49" s="80"/>
      <c r="AZ49" s="82"/>
    </row>
  </sheetData>
  <mergeCells count="127">
    <mergeCell ref="A1:AZ1"/>
    <mergeCell ref="A3:AZ3"/>
    <mergeCell ref="W5:AD5"/>
    <mergeCell ref="H8:J8"/>
    <mergeCell ref="K8:L8"/>
    <mergeCell ref="Z8:AA9"/>
    <mergeCell ref="AO8:AP8"/>
    <mergeCell ref="AQ8:AS8"/>
    <mergeCell ref="H9:J9"/>
    <mergeCell ref="K9:L9"/>
    <mergeCell ref="P13:Q13"/>
    <mergeCell ref="Z13:AA14"/>
    <mergeCell ref="AI13:AJ13"/>
    <mergeCell ref="D17:E17"/>
    <mergeCell ref="L17:M18"/>
    <mergeCell ref="T17:U17"/>
    <mergeCell ref="AE17:AF17"/>
    <mergeCell ref="AO9:AP9"/>
    <mergeCell ref="AQ9:AS9"/>
    <mergeCell ref="H10:J10"/>
    <mergeCell ref="K10:L10"/>
    <mergeCell ref="AO10:AP10"/>
    <mergeCell ref="AQ10:AS10"/>
    <mergeCell ref="AN17:AO18"/>
    <mergeCell ref="AV17:AW17"/>
    <mergeCell ref="A20:B20"/>
    <mergeCell ref="E20:F21"/>
    <mergeCell ref="I20:J20"/>
    <mergeCell ref="O20:P20"/>
    <mergeCell ref="S20:T21"/>
    <mergeCell ref="W20:X20"/>
    <mergeCell ref="AA20:AB20"/>
    <mergeCell ref="AF20:AG21"/>
    <mergeCell ref="AK20:AL20"/>
    <mergeCell ref="AQ20:AR20"/>
    <mergeCell ref="AU20:AV21"/>
    <mergeCell ref="AY20:AZ20"/>
    <mergeCell ref="E23:F23"/>
    <mergeCell ref="H23:I24"/>
    <mergeCell ref="K23:L23"/>
    <mergeCell ref="M23:N23"/>
    <mergeCell ref="P23:Q24"/>
    <mergeCell ref="S23:T23"/>
    <mergeCell ref="AX26:AY26"/>
    <mergeCell ref="B27:C27"/>
    <mergeCell ref="F27:G27"/>
    <mergeCell ref="J27:K27"/>
    <mergeCell ref="N27:O27"/>
    <mergeCell ref="R27:S27"/>
    <mergeCell ref="AO23:AP23"/>
    <mergeCell ref="AR23:AS24"/>
    <mergeCell ref="B26:C26"/>
    <mergeCell ref="F26:G26"/>
    <mergeCell ref="J26:K26"/>
    <mergeCell ref="N26:O26"/>
    <mergeCell ref="R26:S26"/>
    <mergeCell ref="V26:W26"/>
    <mergeCell ref="Z26:AA26"/>
    <mergeCell ref="AD26:AE26"/>
    <mergeCell ref="Y23:Z23"/>
    <mergeCell ref="AB23:AC24"/>
    <mergeCell ref="AE23:AF23"/>
    <mergeCell ref="AG23:AH23"/>
    <mergeCell ref="AJ23:AK24"/>
    <mergeCell ref="AM23:AN23"/>
    <mergeCell ref="AC39:AD39"/>
    <mergeCell ref="AI39:AJ40"/>
    <mergeCell ref="AP39:AQ39"/>
    <mergeCell ref="AT27:AU27"/>
    <mergeCell ref="AX27:AY27"/>
    <mergeCell ref="B31:AZ31"/>
    <mergeCell ref="W33:AD33"/>
    <mergeCell ref="P36:Q36"/>
    <mergeCell ref="Z36:AA37"/>
    <mergeCell ref="AJ36:AK36"/>
    <mergeCell ref="V27:W27"/>
    <mergeCell ref="Z27:AA27"/>
    <mergeCell ref="AD27:AE27"/>
    <mergeCell ref="AH27:AI27"/>
    <mergeCell ref="AL27:AM27"/>
    <mergeCell ref="AP27:AQ27"/>
    <mergeCell ref="G42:H42"/>
    <mergeCell ref="K42:L43"/>
    <mergeCell ref="O42:P42"/>
    <mergeCell ref="S42:T42"/>
    <mergeCell ref="V42:W43"/>
    <mergeCell ref="Y42:Z42"/>
    <mergeCell ref="J39:K39"/>
    <mergeCell ref="Q39:R40"/>
    <mergeCell ref="W39:X39"/>
    <mergeCell ref="K45:L45"/>
    <mergeCell ref="N45:O46"/>
    <mergeCell ref="Q45:R45"/>
    <mergeCell ref="AI45:AJ45"/>
    <mergeCell ref="AL45:AM46"/>
    <mergeCell ref="AO45:AP45"/>
    <mergeCell ref="AA42:AB42"/>
    <mergeCell ref="AD42:AE43"/>
    <mergeCell ref="AG42:AH42"/>
    <mergeCell ref="AK42:AL42"/>
    <mergeCell ref="AO42:AP43"/>
    <mergeCell ref="H49:I49"/>
    <mergeCell ref="L49:M49"/>
    <mergeCell ref="P49:Q49"/>
    <mergeCell ref="T49:U49"/>
    <mergeCell ref="X49:Y49"/>
    <mergeCell ref="AB49:AC49"/>
    <mergeCell ref="H48:I48"/>
    <mergeCell ref="L48:M48"/>
    <mergeCell ref="P48:Q48"/>
    <mergeCell ref="T48:U48"/>
    <mergeCell ref="X48:Y48"/>
    <mergeCell ref="AB48:AC48"/>
    <mergeCell ref="AF49:AG49"/>
    <mergeCell ref="AJ49:AK49"/>
    <mergeCell ref="AN49:AO49"/>
    <mergeCell ref="AR49:AS49"/>
    <mergeCell ref="AU23:AV23"/>
    <mergeCell ref="AF48:AG48"/>
    <mergeCell ref="AJ48:AK48"/>
    <mergeCell ref="AN48:AO48"/>
    <mergeCell ref="AR48:AS48"/>
    <mergeCell ref="AS42:AT42"/>
    <mergeCell ref="AH26:AI26"/>
    <mergeCell ref="AL26:AM26"/>
    <mergeCell ref="AP26:AQ26"/>
    <mergeCell ref="AT26:AU26"/>
  </mergeCells>
  <phoneticPr fontId="1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参加ﾁｰﾑ</vt:lpstr>
      <vt:lpstr>ﾀｲﾑｽｹｼﾞｭｰﾙ</vt:lpstr>
      <vt:lpstr>ﾘｰｸﾞ表</vt:lpstr>
      <vt:lpstr>ﾄｰﾅﾒﾝﾄ表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kyota</dc:creator>
  <cp:lastModifiedBy>kyota saito</cp:lastModifiedBy>
  <cp:lastPrinted>2020-11-29T03:47:45Z</cp:lastPrinted>
  <dcterms:created xsi:type="dcterms:W3CDTF">2015-02-25T08:58:39Z</dcterms:created>
  <dcterms:modified xsi:type="dcterms:W3CDTF">2020-11-29T10:17:18Z</dcterms:modified>
</cp:coreProperties>
</file>