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E:\各団体\会津ドッジボール協会\会津ドッジボール協会会長杯\第19回大会_2019\"/>
    </mc:Choice>
  </mc:AlternateContent>
  <xr:revisionPtr revIDLastSave="0" documentId="8_{62FA9F94-69C6-47E2-BFD2-A774CDD36F4B}" xr6:coauthVersionLast="43" xr6:coauthVersionMax="43" xr10:uidLastSave="{00000000-0000-0000-0000-000000000000}"/>
  <bookViews>
    <workbookView xWindow="-120" yWindow="-120" windowWidth="29040" windowHeight="15840" tabRatio="715" xr2:uid="{00000000-000D-0000-FFFF-FFFF00000000}"/>
  </bookViews>
  <sheets>
    <sheet name="表紙" sheetId="46" r:id="rId1"/>
    <sheet name="式次第" sheetId="48" r:id="rId2"/>
    <sheet name="競技方法" sheetId="49" r:id="rId3"/>
    <sheet name="ﾁｰﾑ名" sheetId="1" r:id="rId4"/>
    <sheet name="ﾀｲﾑﾃｰﾌﾞﾙ" sheetId="32" r:id="rId5"/>
    <sheet name="ﾚｷﾞｭﾗｰの部1次ﾘｰｸﾞ表" sheetId="23" r:id="rId6"/>
    <sheet name="ﾚｷﾞｭﾗｰの部2次ﾘｰｸﾞ表" sheetId="34" r:id="rId7"/>
    <sheet name="ジュニアの部リーグ表" sheetId="24" r:id="rId8"/>
    <sheet name="ﾚｷﾞｭﾗｰの部トーナメント表" sheetId="43" r:id="rId9"/>
    <sheet name="ジュニアの部決勝ﾄｰﾅﾒﾝﾄ表" sheetId="44" r:id="rId10"/>
    <sheet name="座席表&amp;割当練習" sheetId="47" r:id="rId11"/>
  </sheets>
  <definedNames>
    <definedName name="_xlnm.Print_Area" localSheetId="4">ﾀｲﾑﾃｰﾌﾞﾙ!$A$1:$V$45</definedName>
    <definedName name="_xlnm.Print_Area" localSheetId="3">ﾁｰﾑ名!$A$1:$I$31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1" i="32" l="1"/>
  <c r="I50" i="32"/>
  <c r="E50" i="32"/>
  <c r="E51" i="32"/>
  <c r="I49" i="32"/>
  <c r="T49" i="32"/>
  <c r="E49" i="32"/>
  <c r="P49" i="32"/>
  <c r="T47" i="32"/>
  <c r="I48" i="32"/>
  <c r="T48" i="32"/>
  <c r="P48" i="32"/>
  <c r="E48" i="32"/>
  <c r="I47" i="32"/>
  <c r="E47" i="32"/>
  <c r="P47" i="32"/>
  <c r="I46" i="32"/>
  <c r="T46" i="32"/>
  <c r="P46" i="32"/>
  <c r="E46" i="32"/>
  <c r="T45" i="32"/>
  <c r="P45" i="32"/>
  <c r="T44" i="32"/>
  <c r="P44" i="32"/>
  <c r="I45" i="32"/>
  <c r="E45" i="32"/>
  <c r="I44" i="32"/>
  <c r="O26" i="44" l="1"/>
  <c r="O9" i="44"/>
  <c r="Q30" i="44"/>
  <c r="Q21" i="44"/>
  <c r="Q14" i="44"/>
  <c r="Q5" i="44"/>
  <c r="S32" i="44"/>
  <c r="S27" i="44"/>
  <c r="S24" i="44"/>
  <c r="S19" i="44"/>
  <c r="S16" i="44"/>
  <c r="S11" i="44"/>
  <c r="S8" i="44"/>
  <c r="S3" i="44"/>
  <c r="L16" i="44"/>
  <c r="K16" i="44"/>
  <c r="H26" i="44"/>
  <c r="H9" i="44"/>
  <c r="F30" i="44"/>
  <c r="F21" i="44"/>
  <c r="F14" i="44"/>
  <c r="F3" i="44"/>
  <c r="D32" i="44"/>
  <c r="D27" i="44"/>
  <c r="D24" i="44"/>
  <c r="D19" i="44"/>
  <c r="D16" i="44"/>
  <c r="D11" i="44"/>
  <c r="D6" i="34"/>
  <c r="F6" i="34"/>
  <c r="M17" i="23"/>
  <c r="O17" i="23"/>
  <c r="K27" i="24"/>
  <c r="F29" i="24"/>
  <c r="H29" i="24"/>
  <c r="I27" i="24"/>
  <c r="I26" i="24" s="1"/>
  <c r="K13" i="24"/>
  <c r="F15" i="24"/>
  <c r="H15" i="24"/>
  <c r="I13" i="24"/>
  <c r="E36" i="24"/>
  <c r="I32" i="24"/>
  <c r="K32" i="24"/>
  <c r="C36" i="24"/>
  <c r="E22" i="24"/>
  <c r="I18" i="24"/>
  <c r="I17" i="24" s="1"/>
  <c r="K18" i="24"/>
  <c r="C22" i="24"/>
  <c r="E8" i="24"/>
  <c r="I4" i="24"/>
  <c r="K4" i="24"/>
  <c r="C8" i="24"/>
  <c r="H25" i="24"/>
  <c r="C27" i="24"/>
  <c r="E27" i="24"/>
  <c r="S27" i="24" s="1"/>
  <c r="F25" i="24"/>
  <c r="H11" i="24"/>
  <c r="C13" i="24"/>
  <c r="E13" i="24"/>
  <c r="F11" i="24"/>
  <c r="K34" i="24"/>
  <c r="F36" i="24"/>
  <c r="H36" i="24"/>
  <c r="I34" i="24"/>
  <c r="I33" i="24" s="1"/>
  <c r="K20" i="24"/>
  <c r="F22" i="24"/>
  <c r="H22" i="24"/>
  <c r="I20" i="24"/>
  <c r="K6" i="24"/>
  <c r="F8" i="24"/>
  <c r="H8" i="24"/>
  <c r="I6" i="24"/>
  <c r="I5" i="24" s="1"/>
  <c r="E29" i="24"/>
  <c r="S29" i="24" s="1"/>
  <c r="I25" i="24"/>
  <c r="K25" i="24"/>
  <c r="C29" i="24"/>
  <c r="E15" i="24"/>
  <c r="I11" i="24"/>
  <c r="K11" i="24"/>
  <c r="C15" i="24"/>
  <c r="H32" i="24"/>
  <c r="C34" i="24"/>
  <c r="E34" i="24"/>
  <c r="S34" i="24" s="1"/>
  <c r="F32" i="24"/>
  <c r="H18" i="24"/>
  <c r="C20" i="24"/>
  <c r="E20" i="24"/>
  <c r="F18" i="24"/>
  <c r="H4" i="24"/>
  <c r="C6" i="24"/>
  <c r="E6" i="24"/>
  <c r="S6" i="24" s="1"/>
  <c r="F4" i="24"/>
  <c r="O26" i="34"/>
  <c r="J28" i="34"/>
  <c r="L28" i="34"/>
  <c r="M26" i="34"/>
  <c r="M25" i="34" s="1"/>
  <c r="I22" i="34"/>
  <c r="D24" i="34"/>
  <c r="F24" i="34"/>
  <c r="G22" i="34"/>
  <c r="I26" i="34"/>
  <c r="J24" i="34"/>
  <c r="L24" i="34"/>
  <c r="G26" i="34"/>
  <c r="F28" i="34"/>
  <c r="W28" i="34" s="1"/>
  <c r="M22" i="34"/>
  <c r="O22" i="34"/>
  <c r="D28" i="34"/>
  <c r="O24" i="34"/>
  <c r="G28" i="34"/>
  <c r="G27" i="34" s="1"/>
  <c r="I28" i="34"/>
  <c r="M24" i="34"/>
  <c r="L22" i="34"/>
  <c r="D26" i="34"/>
  <c r="F26" i="34"/>
  <c r="J22" i="34"/>
  <c r="J21" i="34" s="1"/>
  <c r="O17" i="34"/>
  <c r="J19" i="34"/>
  <c r="L19" i="34"/>
  <c r="M17" i="34"/>
  <c r="M16" i="34" s="1"/>
  <c r="I13" i="34"/>
  <c r="D15" i="34"/>
  <c r="F15" i="34"/>
  <c r="G13" i="34"/>
  <c r="I17" i="34"/>
  <c r="J15" i="34"/>
  <c r="L15" i="34"/>
  <c r="G17" i="34"/>
  <c r="G16" i="34" s="1"/>
  <c r="F19" i="34"/>
  <c r="M13" i="34"/>
  <c r="O13" i="34"/>
  <c r="D19" i="34"/>
  <c r="O15" i="34"/>
  <c r="G19" i="34"/>
  <c r="G18" i="34" s="1"/>
  <c r="I19" i="34"/>
  <c r="M15" i="34"/>
  <c r="L13" i="34"/>
  <c r="D17" i="34"/>
  <c r="F17" i="34"/>
  <c r="J13" i="34"/>
  <c r="O35" i="34"/>
  <c r="J37" i="34"/>
  <c r="L37" i="34"/>
  <c r="M35" i="34"/>
  <c r="M34" i="34" s="1"/>
  <c r="I31" i="34"/>
  <c r="D33" i="34"/>
  <c r="F33" i="34"/>
  <c r="G31" i="34"/>
  <c r="I35" i="34"/>
  <c r="J33" i="34"/>
  <c r="L33" i="34"/>
  <c r="G35" i="34"/>
  <c r="F37" i="34"/>
  <c r="M31" i="34"/>
  <c r="O31" i="34"/>
  <c r="D37" i="34"/>
  <c r="O33" i="34"/>
  <c r="G37" i="34"/>
  <c r="I37" i="34"/>
  <c r="M33" i="34"/>
  <c r="L31" i="34"/>
  <c r="D35" i="34"/>
  <c r="F35" i="34"/>
  <c r="J31" i="34"/>
  <c r="J30" i="34" s="1"/>
  <c r="O8" i="34"/>
  <c r="J10" i="34"/>
  <c r="L10" i="34"/>
  <c r="M8" i="34"/>
  <c r="M7" i="34" s="1"/>
  <c r="I4" i="34"/>
  <c r="G4" i="34"/>
  <c r="I8" i="34"/>
  <c r="J6" i="34"/>
  <c r="L6" i="34"/>
  <c r="G8" i="34"/>
  <c r="F10" i="34"/>
  <c r="M4" i="34"/>
  <c r="O4" i="34"/>
  <c r="D10" i="34"/>
  <c r="O6" i="34"/>
  <c r="G10" i="34"/>
  <c r="I10" i="34"/>
  <c r="M6" i="34"/>
  <c r="L4" i="34"/>
  <c r="D8" i="34"/>
  <c r="F8" i="34"/>
  <c r="J4" i="34"/>
  <c r="L33" i="23"/>
  <c r="G35" i="23"/>
  <c r="I35" i="23"/>
  <c r="J33" i="23"/>
  <c r="L24" i="23"/>
  <c r="G26" i="23"/>
  <c r="G25" i="23" s="1"/>
  <c r="I26" i="23"/>
  <c r="J24" i="23"/>
  <c r="F37" i="23"/>
  <c r="M31" i="23"/>
  <c r="M30" i="23" s="1"/>
  <c r="O31" i="23"/>
  <c r="D37" i="23"/>
  <c r="F28" i="23"/>
  <c r="M22" i="23"/>
  <c r="O22" i="23"/>
  <c r="D28" i="23"/>
  <c r="I22" i="23"/>
  <c r="D24" i="23"/>
  <c r="F24" i="23"/>
  <c r="G22" i="23"/>
  <c r="I31" i="23"/>
  <c r="D33" i="23"/>
  <c r="F33" i="23"/>
  <c r="G31" i="23"/>
  <c r="O35" i="23"/>
  <c r="J37" i="23"/>
  <c r="J36" i="23" s="1"/>
  <c r="L37" i="23"/>
  <c r="M35" i="23"/>
  <c r="O26" i="23"/>
  <c r="J28" i="23"/>
  <c r="L28" i="23"/>
  <c r="M26" i="23"/>
  <c r="O33" i="23"/>
  <c r="G37" i="23"/>
  <c r="I37" i="23"/>
  <c r="M33" i="23"/>
  <c r="O24" i="23"/>
  <c r="G28" i="23"/>
  <c r="G27" i="23" s="1"/>
  <c r="I28" i="23"/>
  <c r="M24" i="23"/>
  <c r="L31" i="23"/>
  <c r="D35" i="23"/>
  <c r="F35" i="23"/>
  <c r="J31" i="23"/>
  <c r="L22" i="23"/>
  <c r="D26" i="23"/>
  <c r="F26" i="23"/>
  <c r="J22" i="23"/>
  <c r="L15" i="23"/>
  <c r="G17" i="23"/>
  <c r="I17" i="23"/>
  <c r="J15" i="23"/>
  <c r="L6" i="23"/>
  <c r="G8" i="23"/>
  <c r="I8" i="23"/>
  <c r="J6" i="23"/>
  <c r="F19" i="23"/>
  <c r="M13" i="23"/>
  <c r="O13" i="23"/>
  <c r="M12" i="23" s="1"/>
  <c r="D19" i="23"/>
  <c r="F10" i="23"/>
  <c r="M4" i="23"/>
  <c r="O4" i="23"/>
  <c r="D10" i="23"/>
  <c r="I4" i="23"/>
  <c r="D6" i="23"/>
  <c r="F6" i="23"/>
  <c r="G4" i="23"/>
  <c r="J27" i="34" l="1"/>
  <c r="J36" i="34"/>
  <c r="J18" i="34"/>
  <c r="W19" i="34"/>
  <c r="J9" i="34"/>
  <c r="D5" i="34"/>
  <c r="G25" i="34"/>
  <c r="J23" i="34"/>
  <c r="G34" i="34"/>
  <c r="J32" i="34"/>
  <c r="G7" i="34"/>
  <c r="W8" i="34"/>
  <c r="J14" i="34"/>
  <c r="M21" i="34"/>
  <c r="M30" i="34"/>
  <c r="M12" i="34"/>
  <c r="M3" i="34"/>
  <c r="M23" i="34"/>
  <c r="M32" i="34"/>
  <c r="G36" i="34"/>
  <c r="W37" i="34"/>
  <c r="M14" i="34"/>
  <c r="M5" i="34"/>
  <c r="W6" i="34"/>
  <c r="G9" i="34"/>
  <c r="J12" i="34"/>
  <c r="J3" i="34"/>
  <c r="F28" i="24"/>
  <c r="F35" i="24"/>
  <c r="I12" i="24"/>
  <c r="S13" i="24"/>
  <c r="F14" i="24"/>
  <c r="S15" i="24"/>
  <c r="I19" i="24"/>
  <c r="S20" i="24"/>
  <c r="F21" i="24"/>
  <c r="I31" i="24"/>
  <c r="S32" i="24"/>
  <c r="F7" i="24"/>
  <c r="I24" i="24"/>
  <c r="J32" i="23"/>
  <c r="G34" i="23"/>
  <c r="J14" i="23"/>
  <c r="G16" i="23"/>
  <c r="J23" i="23"/>
  <c r="G7" i="23"/>
  <c r="M21" i="23"/>
  <c r="S18" i="24"/>
  <c r="I3" i="24"/>
  <c r="S4" i="24"/>
  <c r="I10" i="24"/>
  <c r="M34" i="23"/>
  <c r="W35" i="23"/>
  <c r="M16" i="23"/>
  <c r="W26" i="23"/>
  <c r="M25" i="23"/>
  <c r="J27" i="23"/>
  <c r="M32" i="23"/>
  <c r="W33" i="23"/>
  <c r="G36" i="23"/>
  <c r="M23" i="23"/>
  <c r="J30" i="23"/>
  <c r="J21" i="23"/>
  <c r="D25" i="23"/>
  <c r="G21" i="23"/>
  <c r="W21" i="23"/>
  <c r="T21" i="23"/>
  <c r="R21" i="23"/>
  <c r="P21" i="23"/>
  <c r="W36" i="23"/>
  <c r="D36" i="23"/>
  <c r="T36" i="23"/>
  <c r="R36" i="23"/>
  <c r="P36" i="23"/>
  <c r="W3" i="34"/>
  <c r="T3" i="34"/>
  <c r="G3" i="34"/>
  <c r="R3" i="34"/>
  <c r="P3" i="34"/>
  <c r="T34" i="34"/>
  <c r="D34" i="34"/>
  <c r="W34" i="34"/>
  <c r="R34" i="34"/>
  <c r="P34" i="34"/>
  <c r="W14" i="34"/>
  <c r="T14" i="34"/>
  <c r="D14" i="34"/>
  <c r="R14" i="34"/>
  <c r="P14" i="34"/>
  <c r="W23" i="34"/>
  <c r="T23" i="34"/>
  <c r="R23" i="34"/>
  <c r="P23" i="34"/>
  <c r="D23" i="34"/>
  <c r="P5" i="24"/>
  <c r="C5" i="24"/>
  <c r="N5" i="24"/>
  <c r="S5" i="24"/>
  <c r="L5" i="24"/>
  <c r="L12" i="24"/>
  <c r="C12" i="24"/>
  <c r="S12" i="24"/>
  <c r="N12" i="24"/>
  <c r="P12" i="24"/>
  <c r="N26" i="24"/>
  <c r="C26" i="24"/>
  <c r="L26" i="24"/>
  <c r="S26" i="24"/>
  <c r="P26" i="24"/>
  <c r="T30" i="23"/>
  <c r="R30" i="23"/>
  <c r="P30" i="23"/>
  <c r="G30" i="23"/>
  <c r="W30" i="23"/>
  <c r="P27" i="23"/>
  <c r="T27" i="23"/>
  <c r="R27" i="23"/>
  <c r="W27" i="23"/>
  <c r="D27" i="23"/>
  <c r="D9" i="34"/>
  <c r="P9" i="34"/>
  <c r="T9" i="34"/>
  <c r="R9" i="34"/>
  <c r="W9" i="34"/>
  <c r="R32" i="34"/>
  <c r="P32" i="34"/>
  <c r="W32" i="34"/>
  <c r="T32" i="34"/>
  <c r="D32" i="34"/>
  <c r="W16" i="34"/>
  <c r="P16" i="34"/>
  <c r="D16" i="34"/>
  <c r="T16" i="34"/>
  <c r="R16" i="34"/>
  <c r="W25" i="34"/>
  <c r="D25" i="34"/>
  <c r="T25" i="34"/>
  <c r="R25" i="34"/>
  <c r="P25" i="34"/>
  <c r="S19" i="24"/>
  <c r="L19" i="24"/>
  <c r="C19" i="24"/>
  <c r="P19" i="24"/>
  <c r="N19" i="24"/>
  <c r="S33" i="24"/>
  <c r="P33" i="24"/>
  <c r="N33" i="24"/>
  <c r="L33" i="24"/>
  <c r="C33" i="24"/>
  <c r="W24" i="23"/>
  <c r="W4" i="34"/>
  <c r="W31" i="34"/>
  <c r="W13" i="34"/>
  <c r="W22" i="34"/>
  <c r="S11" i="24"/>
  <c r="S25" i="24"/>
  <c r="S8" i="24"/>
  <c r="S22" i="24"/>
  <c r="S36" i="24"/>
  <c r="D9" i="23"/>
  <c r="D18" i="23"/>
  <c r="W25" i="23"/>
  <c r="P25" i="23"/>
  <c r="T25" i="23"/>
  <c r="R25" i="23"/>
  <c r="W32" i="23"/>
  <c r="T32" i="23"/>
  <c r="R32" i="23"/>
  <c r="P32" i="23"/>
  <c r="D32" i="23"/>
  <c r="D23" i="23"/>
  <c r="W23" i="23"/>
  <c r="P23" i="23"/>
  <c r="T23" i="23"/>
  <c r="R23" i="23"/>
  <c r="W36" i="34"/>
  <c r="P36" i="34"/>
  <c r="R36" i="34"/>
  <c r="T36" i="34"/>
  <c r="D36" i="34"/>
  <c r="W18" i="34"/>
  <c r="P18" i="34"/>
  <c r="D18" i="34"/>
  <c r="T18" i="34"/>
  <c r="R18" i="34"/>
  <c r="P21" i="34"/>
  <c r="G21" i="34"/>
  <c r="T21" i="34"/>
  <c r="R21" i="34"/>
  <c r="W21" i="34"/>
  <c r="S3" i="24"/>
  <c r="N3" i="24"/>
  <c r="P3" i="24"/>
  <c r="F3" i="24"/>
  <c r="L3" i="24"/>
  <c r="N14" i="24"/>
  <c r="P14" i="24"/>
  <c r="S14" i="24"/>
  <c r="L14" i="24"/>
  <c r="C14" i="24"/>
  <c r="S24" i="24"/>
  <c r="P24" i="24"/>
  <c r="N24" i="24"/>
  <c r="F24" i="24"/>
  <c r="L24" i="24"/>
  <c r="P21" i="24"/>
  <c r="S21" i="24"/>
  <c r="N21" i="24"/>
  <c r="L21" i="24"/>
  <c r="C21" i="24"/>
  <c r="T34" i="23"/>
  <c r="R34" i="23"/>
  <c r="P34" i="23"/>
  <c r="D34" i="23"/>
  <c r="W34" i="23"/>
  <c r="D7" i="34"/>
  <c r="W7" i="34"/>
  <c r="R7" i="34"/>
  <c r="P7" i="34"/>
  <c r="T7" i="34"/>
  <c r="J5" i="34"/>
  <c r="W5" i="34"/>
  <c r="R5" i="34"/>
  <c r="P5" i="34"/>
  <c r="T5" i="34"/>
  <c r="G30" i="34"/>
  <c r="R30" i="34"/>
  <c r="P30" i="34"/>
  <c r="T30" i="34"/>
  <c r="W30" i="34"/>
  <c r="R12" i="34"/>
  <c r="P12" i="34"/>
  <c r="G12" i="34"/>
  <c r="T12" i="34"/>
  <c r="W12" i="34"/>
  <c r="W27" i="34"/>
  <c r="T27" i="34"/>
  <c r="R27" i="34"/>
  <c r="P27" i="34"/>
  <c r="D27" i="34"/>
  <c r="N17" i="24"/>
  <c r="L17" i="24"/>
  <c r="S17" i="24"/>
  <c r="P17" i="24"/>
  <c r="F17" i="24"/>
  <c r="L31" i="24"/>
  <c r="S31" i="24"/>
  <c r="P31" i="24"/>
  <c r="N31" i="24"/>
  <c r="F31" i="24"/>
  <c r="P28" i="24"/>
  <c r="S28" i="24"/>
  <c r="L28" i="24"/>
  <c r="C28" i="24"/>
  <c r="N28" i="24"/>
  <c r="N10" i="24"/>
  <c r="P10" i="24"/>
  <c r="L10" i="24"/>
  <c r="F10" i="24"/>
  <c r="S10" i="24"/>
  <c r="S7" i="24"/>
  <c r="L7" i="24"/>
  <c r="P7" i="24"/>
  <c r="C7" i="24"/>
  <c r="N7" i="24"/>
  <c r="P35" i="24"/>
  <c r="N35" i="24"/>
  <c r="S35" i="24"/>
  <c r="L35" i="24"/>
  <c r="Q35" i="24" s="1"/>
  <c r="C35" i="24"/>
  <c r="W31" i="23"/>
  <c r="W22" i="23"/>
  <c r="W28" i="23"/>
  <c r="W37" i="23"/>
  <c r="W10" i="34"/>
  <c r="W35" i="34"/>
  <c r="W33" i="34"/>
  <c r="W17" i="34"/>
  <c r="W15" i="34"/>
  <c r="W26" i="34"/>
  <c r="W24" i="34"/>
  <c r="I13" i="23"/>
  <c r="D15" i="23"/>
  <c r="F15" i="23"/>
  <c r="G13" i="23"/>
  <c r="J19" i="23"/>
  <c r="L19" i="23"/>
  <c r="O8" i="23"/>
  <c r="J10" i="23"/>
  <c r="L10" i="23"/>
  <c r="M8" i="23"/>
  <c r="O15" i="23"/>
  <c r="G19" i="23"/>
  <c r="I19" i="23"/>
  <c r="M15" i="23"/>
  <c r="O6" i="23"/>
  <c r="W6" i="23" s="1"/>
  <c r="G10" i="23"/>
  <c r="I10" i="23"/>
  <c r="W10" i="23" s="1"/>
  <c r="M6" i="23"/>
  <c r="L13" i="23"/>
  <c r="D17" i="23"/>
  <c r="F17" i="23"/>
  <c r="W17" i="23" s="1"/>
  <c r="J13" i="23"/>
  <c r="J12" i="23" s="1"/>
  <c r="L4" i="23"/>
  <c r="D8" i="23"/>
  <c r="F8" i="23"/>
  <c r="J4" i="23"/>
  <c r="W3" i="23" s="1"/>
  <c r="J5" i="23"/>
  <c r="M3" i="23"/>
  <c r="J3" i="23"/>
  <c r="D5" i="23"/>
  <c r="W4" i="23"/>
  <c r="R3" i="23"/>
  <c r="P3" i="23"/>
  <c r="G3" i="23"/>
  <c r="U36" i="34" l="1"/>
  <c r="U32" i="34"/>
  <c r="U21" i="34"/>
  <c r="U12" i="34"/>
  <c r="U18" i="34"/>
  <c r="U5" i="34"/>
  <c r="U30" i="34"/>
  <c r="U34" i="34"/>
  <c r="Q12" i="24"/>
  <c r="Q28" i="24"/>
  <c r="Q24" i="24"/>
  <c r="Q31" i="24"/>
  <c r="Q33" i="24"/>
  <c r="J18" i="23"/>
  <c r="M7" i="23"/>
  <c r="W8" i="23"/>
  <c r="Q26" i="24"/>
  <c r="Q17" i="24"/>
  <c r="Q5" i="24"/>
  <c r="U36" i="23"/>
  <c r="M14" i="23"/>
  <c r="P18" i="23"/>
  <c r="R5" i="23"/>
  <c r="R9" i="23"/>
  <c r="U30" i="23"/>
  <c r="W13" i="23"/>
  <c r="U34" i="23"/>
  <c r="Q21" i="24"/>
  <c r="U23" i="23"/>
  <c r="U32" i="23"/>
  <c r="Q19" i="24"/>
  <c r="U9" i="34"/>
  <c r="U3" i="34"/>
  <c r="W19" i="23"/>
  <c r="T3" i="23"/>
  <c r="W16" i="23"/>
  <c r="T16" i="23"/>
  <c r="R16" i="23"/>
  <c r="P16" i="23"/>
  <c r="D16" i="23"/>
  <c r="G12" i="23"/>
  <c r="W12" i="23"/>
  <c r="T12" i="23"/>
  <c r="R12" i="23"/>
  <c r="P12" i="23"/>
  <c r="Q10" i="24"/>
  <c r="W9" i="23"/>
  <c r="T5" i="23"/>
  <c r="R7" i="23"/>
  <c r="W7" i="23"/>
  <c r="P7" i="23"/>
  <c r="D7" i="23"/>
  <c r="T7" i="23"/>
  <c r="G9" i="23"/>
  <c r="G18" i="23"/>
  <c r="J9" i="23"/>
  <c r="T18" i="23"/>
  <c r="W15" i="23"/>
  <c r="R18" i="23"/>
  <c r="U27" i="34"/>
  <c r="U7" i="34"/>
  <c r="Q14" i="24"/>
  <c r="Q3" i="24"/>
  <c r="U25" i="23"/>
  <c r="P9" i="23"/>
  <c r="U9" i="23" s="1"/>
  <c r="P5" i="23"/>
  <c r="U25" i="34"/>
  <c r="U16" i="34"/>
  <c r="U27" i="23"/>
  <c r="U23" i="34"/>
  <c r="U14" i="34"/>
  <c r="U21" i="23"/>
  <c r="M5" i="23"/>
  <c r="W5" i="23"/>
  <c r="W14" i="23"/>
  <c r="D14" i="23"/>
  <c r="T14" i="23"/>
  <c r="R14" i="23"/>
  <c r="P14" i="23"/>
  <c r="Q7" i="24"/>
  <c r="W18" i="23"/>
  <c r="T9" i="23"/>
  <c r="U3" i="23"/>
  <c r="O26" i="43"/>
  <c r="O9" i="43"/>
  <c r="Q30" i="43"/>
  <c r="Q21" i="43"/>
  <c r="Q14" i="43"/>
  <c r="Q5" i="43"/>
  <c r="S32" i="43"/>
  <c r="S27" i="43"/>
  <c r="S24" i="43"/>
  <c r="S19" i="43"/>
  <c r="S16" i="43"/>
  <c r="S11" i="43"/>
  <c r="S8" i="43"/>
  <c r="S3" i="43"/>
  <c r="L17" i="43"/>
  <c r="L16" i="43"/>
  <c r="L15" i="43"/>
  <c r="K17" i="43"/>
  <c r="K16" i="43"/>
  <c r="K15" i="43"/>
  <c r="H26" i="43"/>
  <c r="H9" i="43"/>
  <c r="F30" i="43"/>
  <c r="F21" i="43"/>
  <c r="F14" i="43"/>
  <c r="F5" i="43"/>
  <c r="D32" i="43"/>
  <c r="D27" i="43"/>
  <c r="D24" i="43"/>
  <c r="D19" i="43"/>
  <c r="D16" i="43"/>
  <c r="D11" i="43"/>
  <c r="D8" i="43"/>
  <c r="D3" i="43"/>
  <c r="T43" i="32"/>
  <c r="P43" i="32"/>
  <c r="T42" i="32"/>
  <c r="P42" i="32"/>
  <c r="T41" i="32"/>
  <c r="P41" i="32"/>
  <c r="T40" i="32"/>
  <c r="P40" i="32"/>
  <c r="I43" i="32"/>
  <c r="E43" i="32"/>
  <c r="I42" i="32"/>
  <c r="E42" i="32"/>
  <c r="I41" i="32"/>
  <c r="E41" i="32"/>
  <c r="I40" i="32"/>
  <c r="E40" i="32"/>
  <c r="T39" i="32"/>
  <c r="P39" i="32"/>
  <c r="T38" i="32"/>
  <c r="P38" i="32"/>
  <c r="T37" i="32"/>
  <c r="P37" i="32"/>
  <c r="T36" i="32"/>
  <c r="P36" i="32"/>
  <c r="I38" i="32"/>
  <c r="E38" i="32"/>
  <c r="I37" i="32"/>
  <c r="E37" i="32"/>
  <c r="I36" i="32"/>
  <c r="E36" i="32"/>
  <c r="E44" i="32"/>
  <c r="P29" i="32"/>
  <c r="T35" i="32"/>
  <c r="T26" i="32"/>
  <c r="P31" i="32"/>
  <c r="P35" i="32"/>
  <c r="T24" i="32"/>
  <c r="T33" i="32"/>
  <c r="T31" i="32"/>
  <c r="P26" i="32"/>
  <c r="T29" i="32"/>
  <c r="P33" i="32"/>
  <c r="P24" i="32"/>
  <c r="T34" i="32"/>
  <c r="P28" i="32"/>
  <c r="T25" i="32"/>
  <c r="P34" i="32"/>
  <c r="P30" i="32"/>
  <c r="T23" i="32"/>
  <c r="T32" i="32"/>
  <c r="T30" i="32"/>
  <c r="P25" i="32"/>
  <c r="P32" i="32"/>
  <c r="T28" i="32"/>
  <c r="P23" i="32"/>
  <c r="E29" i="32"/>
  <c r="I35" i="32"/>
  <c r="I26" i="32"/>
  <c r="E35" i="32"/>
  <c r="E31" i="32"/>
  <c r="I24" i="32"/>
  <c r="I33" i="32"/>
  <c r="I31" i="32"/>
  <c r="E26" i="32"/>
  <c r="I29" i="32"/>
  <c r="E33" i="32"/>
  <c r="E24" i="32"/>
  <c r="I34" i="32"/>
  <c r="E28" i="32"/>
  <c r="I25" i="32"/>
  <c r="I23" i="32"/>
  <c r="E34" i="32"/>
  <c r="E30" i="32"/>
  <c r="I32" i="32"/>
  <c r="I30" i="32"/>
  <c r="E25" i="32"/>
  <c r="I28" i="32"/>
  <c r="E32" i="32"/>
  <c r="E23" i="32"/>
  <c r="U5" i="23" l="1"/>
  <c r="U14" i="23"/>
  <c r="U18" i="23"/>
  <c r="U7" i="23"/>
  <c r="U16" i="23"/>
  <c r="U12" i="23"/>
</calcChain>
</file>

<file path=xl/sharedStrings.xml><?xml version="1.0" encoding="utf-8"?>
<sst xmlns="http://schemas.openxmlformats.org/spreadsheetml/2006/main" count="1212" uniqueCount="444">
  <si>
    <t>時間</t>
    <rPh sb="0" eb="2">
      <t>ジカン</t>
    </rPh>
    <phoneticPr fontId="1"/>
  </si>
  <si>
    <t>オフィシャル席を
背にして左サイド</t>
    <rPh sb="6" eb="7">
      <t>セキ</t>
    </rPh>
    <rPh sb="9" eb="10">
      <t>セ</t>
    </rPh>
    <rPh sb="13" eb="14">
      <t>ヒダリ</t>
    </rPh>
    <phoneticPr fontId="1"/>
  </si>
  <si>
    <t>対</t>
    <rPh sb="0" eb="1">
      <t>タイ</t>
    </rPh>
    <phoneticPr fontId="1"/>
  </si>
  <si>
    <t>オフィシャル席を
背にして右サイド</t>
    <rPh sb="6" eb="7">
      <t>セキ</t>
    </rPh>
    <rPh sb="13" eb="14">
      <t>ミギ</t>
    </rPh>
    <phoneticPr fontId="1"/>
  </si>
  <si>
    <t>－</t>
    <phoneticPr fontId="1"/>
  </si>
  <si>
    <t>１</t>
    <phoneticPr fontId="1"/>
  </si>
  <si>
    <t>２</t>
    <phoneticPr fontId="1"/>
  </si>
  <si>
    <t>３</t>
    <phoneticPr fontId="1"/>
  </si>
  <si>
    <t>４</t>
    <phoneticPr fontId="1"/>
  </si>
  <si>
    <t>勝－分－敗</t>
    <rPh sb="0" eb="1">
      <t>ショウ</t>
    </rPh>
    <rPh sb="2" eb="3">
      <t>ブン</t>
    </rPh>
    <rPh sb="4" eb="5">
      <t>ハイ</t>
    </rPh>
    <phoneticPr fontId="1"/>
  </si>
  <si>
    <t>勝点</t>
    <rPh sb="0" eb="1">
      <t>カ</t>
    </rPh>
    <rPh sb="1" eb="2">
      <t>テン</t>
    </rPh>
    <phoneticPr fontId="1"/>
  </si>
  <si>
    <t>人数</t>
    <rPh sb="0" eb="2">
      <t>ニンズウ</t>
    </rPh>
    <phoneticPr fontId="1"/>
  </si>
  <si>
    <t>順位</t>
    <rPh sb="0" eb="2">
      <t>ジュンイ</t>
    </rPh>
    <phoneticPr fontId="1"/>
  </si>
  <si>
    <t xml:space="preserve"> 内</t>
    <rPh sb="1" eb="2">
      <t>ナイ</t>
    </rPh>
    <phoneticPr fontId="1"/>
  </si>
  <si>
    <t xml:space="preserve"> 相</t>
    <rPh sb="1" eb="2">
      <t>ショウ</t>
    </rPh>
    <phoneticPr fontId="1"/>
  </si>
  <si>
    <t>Ａリーグ</t>
    <phoneticPr fontId="1"/>
  </si>
  <si>
    <t>城西レッドウイングス</t>
    <phoneticPr fontId="2"/>
  </si>
  <si>
    <t>鳥川ライジングファルコン</t>
    <phoneticPr fontId="2"/>
  </si>
  <si>
    <t>Ａｏｉトップガン</t>
    <phoneticPr fontId="2"/>
  </si>
  <si>
    <t>いいのフェニックス</t>
    <phoneticPr fontId="2"/>
  </si>
  <si>
    <t>Dリーグ</t>
    <phoneticPr fontId="1"/>
  </si>
  <si>
    <t>Eリーグ</t>
    <phoneticPr fontId="1"/>
  </si>
  <si>
    <t>Fリーグ</t>
    <phoneticPr fontId="1"/>
  </si>
  <si>
    <t>ブルースターキング</t>
    <phoneticPr fontId="2"/>
  </si>
  <si>
    <t>Bリーグ</t>
    <phoneticPr fontId="1"/>
  </si>
  <si>
    <t>Cリーグ</t>
    <phoneticPr fontId="1"/>
  </si>
  <si>
    <t>レギュラーの部</t>
    <rPh sb="6" eb="7">
      <t>ブ</t>
    </rPh>
    <phoneticPr fontId="1"/>
  </si>
  <si>
    <t>ジュニアの部</t>
    <phoneticPr fontId="1"/>
  </si>
  <si>
    <t>チーム名</t>
    <rPh sb="3" eb="4">
      <t>メイ</t>
    </rPh>
    <phoneticPr fontId="1"/>
  </si>
  <si>
    <t>所在地</t>
    <phoneticPr fontId="1"/>
  </si>
  <si>
    <t>Aリーグ</t>
    <phoneticPr fontId="1"/>
  </si>
  <si>
    <t>Bリーグ</t>
    <phoneticPr fontId="1"/>
  </si>
  <si>
    <t>Cリーグ</t>
    <phoneticPr fontId="1"/>
  </si>
  <si>
    <t>Gリーグ</t>
    <phoneticPr fontId="1"/>
  </si>
  <si>
    <t>Hリーグ</t>
    <phoneticPr fontId="1"/>
  </si>
  <si>
    <t>Iリーグ</t>
    <phoneticPr fontId="1"/>
  </si>
  <si>
    <t>Ｇリーグ</t>
    <phoneticPr fontId="1"/>
  </si>
  <si>
    <t>Ｈリーグ</t>
    <phoneticPr fontId="1"/>
  </si>
  <si>
    <t>Ｉリーグ</t>
    <phoneticPr fontId="1"/>
  </si>
  <si>
    <t>原小ファイターズ</t>
    <phoneticPr fontId="1"/>
  </si>
  <si>
    <t>須賀川ゴジラキッズＤＢＣ</t>
    <phoneticPr fontId="1"/>
  </si>
  <si>
    <t>ＡＯｉトップガン</t>
    <phoneticPr fontId="1"/>
  </si>
  <si>
    <t>ブルースターキング</t>
    <phoneticPr fontId="1"/>
  </si>
  <si>
    <t>仙台市</t>
    <phoneticPr fontId="1"/>
  </si>
  <si>
    <t>須賀川市</t>
    <phoneticPr fontId="1"/>
  </si>
  <si>
    <t>会津若松市</t>
    <phoneticPr fontId="1"/>
  </si>
  <si>
    <t>郡山市</t>
    <phoneticPr fontId="1"/>
  </si>
  <si>
    <t>鳥川ライジングファルコン</t>
    <phoneticPr fontId="1"/>
  </si>
  <si>
    <t>須賀川ブルーインパルス</t>
    <phoneticPr fontId="1"/>
  </si>
  <si>
    <t>Ｐｃｈａｎｓ</t>
    <phoneticPr fontId="1"/>
  </si>
  <si>
    <t>城西レッドウイングス</t>
    <phoneticPr fontId="1"/>
  </si>
  <si>
    <t>福島市</t>
    <phoneticPr fontId="1"/>
  </si>
  <si>
    <t>マキサウスダイナミックス</t>
    <phoneticPr fontId="1"/>
  </si>
  <si>
    <t>永盛ミュートス・キッズ</t>
    <phoneticPr fontId="1"/>
  </si>
  <si>
    <t>新鶴ファイターズ</t>
    <phoneticPr fontId="1"/>
  </si>
  <si>
    <t>白二ビクトリー</t>
    <phoneticPr fontId="1"/>
  </si>
  <si>
    <t>新潟市</t>
    <phoneticPr fontId="1"/>
  </si>
  <si>
    <t>会津美里町</t>
    <phoneticPr fontId="1"/>
  </si>
  <si>
    <t>白河市</t>
    <phoneticPr fontId="1"/>
  </si>
  <si>
    <t>Ｓ．Ｎ．Ｄ．Ｃ　ＧＡＣＫＹ’Ｓ</t>
    <phoneticPr fontId="1"/>
  </si>
  <si>
    <t>ＷＡＮＯドリームズ</t>
    <phoneticPr fontId="1"/>
  </si>
  <si>
    <t>いいのフェニックス</t>
    <phoneticPr fontId="1"/>
  </si>
  <si>
    <t>館ジャングルー</t>
    <phoneticPr fontId="1"/>
  </si>
  <si>
    <t>須賀川ミニラキッズＡ</t>
    <phoneticPr fontId="1"/>
  </si>
  <si>
    <t>Ｓ．Ｎ．Ｄ．Ｃ　ＧＡＣＫＹ’Ｓ　Ｊｒ</t>
    <phoneticPr fontId="1"/>
  </si>
  <si>
    <t>須賀川ミニラキッズ１</t>
    <phoneticPr fontId="1"/>
  </si>
  <si>
    <t>ＷＡＮＯドリームズＪｒ</t>
    <phoneticPr fontId="1"/>
  </si>
  <si>
    <t>プレジール・キッズ</t>
    <phoneticPr fontId="1"/>
  </si>
  <si>
    <t>須賀川ゴジラキッズジュニアＡ</t>
    <phoneticPr fontId="1"/>
  </si>
  <si>
    <t>原小ファイターズ　ジュニア</t>
    <phoneticPr fontId="1"/>
  </si>
  <si>
    <t>鳥川トレルンジャー</t>
    <phoneticPr fontId="1"/>
  </si>
  <si>
    <t>須賀川ゴジラキッズジュニア１</t>
    <phoneticPr fontId="1"/>
  </si>
  <si>
    <t>ブルースターキングＪｒ</t>
    <phoneticPr fontId="1"/>
  </si>
  <si>
    <t>須賀川ブルーインパルス　ジュニア</t>
    <phoneticPr fontId="1"/>
  </si>
  <si>
    <t>ミッキーマイズ</t>
    <phoneticPr fontId="1"/>
  </si>
  <si>
    <t>原小ファイターズ</t>
    <phoneticPr fontId="2"/>
  </si>
  <si>
    <t>須賀川ゴジラキッズＤＢＣ</t>
  </si>
  <si>
    <t>須賀川ブルーインパルス</t>
    <phoneticPr fontId="2"/>
  </si>
  <si>
    <t>Ｐｃｈａｎｓ</t>
    <phoneticPr fontId="2"/>
  </si>
  <si>
    <t>マキサウスダイナミックス</t>
    <phoneticPr fontId="2"/>
  </si>
  <si>
    <t>永盛ミュートス・キッズ</t>
    <phoneticPr fontId="2"/>
  </si>
  <si>
    <t>新鶴ファイターズ</t>
    <phoneticPr fontId="2"/>
  </si>
  <si>
    <t>白二ビクトリー</t>
    <phoneticPr fontId="2"/>
  </si>
  <si>
    <t>Ｓ．Ｎ．Ｄ．Ｃ　ＧＡＣＫＹ’Ｓ</t>
    <phoneticPr fontId="2"/>
  </si>
  <si>
    <t>ＷＡＮＯドリームズ</t>
    <phoneticPr fontId="2"/>
  </si>
  <si>
    <t>館ジャングルー</t>
  </si>
  <si>
    <t>城西レッドウイングスＪｒ</t>
    <phoneticPr fontId="1"/>
  </si>
  <si>
    <t>城西レッドウイングスＪｒ</t>
    <phoneticPr fontId="2"/>
  </si>
  <si>
    <t>須賀川ミニラキッズＡ</t>
    <phoneticPr fontId="2"/>
  </si>
  <si>
    <t>Ｓ．Ｎ．Ｄ．Ｃ　ＧＡＣＫＹ’Ｓ　Ｊｒ</t>
    <phoneticPr fontId="2"/>
  </si>
  <si>
    <t>須賀川ミニラキッズ１</t>
    <phoneticPr fontId="2"/>
  </si>
  <si>
    <t>ＷＡＮＯドリームズＪｒ</t>
    <phoneticPr fontId="2"/>
  </si>
  <si>
    <t>プレジール・キッズ</t>
    <phoneticPr fontId="2"/>
  </si>
  <si>
    <t>須賀川ゴジラキッズジュニアＡ</t>
    <phoneticPr fontId="2"/>
  </si>
  <si>
    <t>原小ファイターズ　ジュニア</t>
    <phoneticPr fontId="2"/>
  </si>
  <si>
    <t>鳥川トレルンジャー</t>
    <phoneticPr fontId="2"/>
  </si>
  <si>
    <t>須賀川ゴジラキッズジュニア１</t>
    <phoneticPr fontId="2"/>
  </si>
  <si>
    <t>ブルースターキングＪｒ</t>
    <phoneticPr fontId="2"/>
  </si>
  <si>
    <t>須賀川ブルーインパルス　ジュニア</t>
    <phoneticPr fontId="2"/>
  </si>
  <si>
    <t>ミッキーマイズ</t>
    <phoneticPr fontId="2"/>
  </si>
  <si>
    <t>Ａｏｉトップガン</t>
    <phoneticPr fontId="1"/>
  </si>
  <si>
    <t>Ａｏｉミラクルキッズ</t>
    <phoneticPr fontId="1"/>
  </si>
  <si>
    <t>Ａｏｉミラクルキッズ</t>
    <phoneticPr fontId="2"/>
  </si>
  <si>
    <t>東コート</t>
    <phoneticPr fontId="1"/>
  </si>
  <si>
    <t>西コート</t>
    <phoneticPr fontId="1"/>
  </si>
  <si>
    <t>試合</t>
  </si>
  <si>
    <t>A1位</t>
    <phoneticPr fontId="1"/>
  </si>
  <si>
    <t>C1位</t>
    <phoneticPr fontId="1"/>
  </si>
  <si>
    <t>A2位</t>
    <phoneticPr fontId="1"/>
  </si>
  <si>
    <t>C2位</t>
    <phoneticPr fontId="1"/>
  </si>
  <si>
    <t>A4位</t>
    <phoneticPr fontId="1"/>
  </si>
  <si>
    <t>C4位</t>
    <phoneticPr fontId="1"/>
  </si>
  <si>
    <t>A3位</t>
    <phoneticPr fontId="1"/>
  </si>
  <si>
    <t>C3位</t>
    <phoneticPr fontId="1"/>
  </si>
  <si>
    <t>B1位</t>
    <phoneticPr fontId="1"/>
  </si>
  <si>
    <t>D1位</t>
    <phoneticPr fontId="1"/>
  </si>
  <si>
    <t>B2位</t>
    <phoneticPr fontId="1"/>
  </si>
  <si>
    <t>D2位</t>
    <phoneticPr fontId="1"/>
  </si>
  <si>
    <t>B4位</t>
    <phoneticPr fontId="1"/>
  </si>
  <si>
    <t>D4位</t>
    <phoneticPr fontId="1"/>
  </si>
  <si>
    <t>B3位</t>
    <phoneticPr fontId="1"/>
  </si>
  <si>
    <t>D3位</t>
    <phoneticPr fontId="1"/>
  </si>
  <si>
    <t>お昼休み（Jr決勝トーナメント抽選会行います）</t>
    <phoneticPr fontId="1"/>
  </si>
  <si>
    <t>A１位</t>
    <phoneticPr fontId="1"/>
  </si>
  <si>
    <t>Ｄ4位</t>
    <phoneticPr fontId="1"/>
  </si>
  <si>
    <t>B１位</t>
    <phoneticPr fontId="1"/>
  </si>
  <si>
    <t>Ａ1位</t>
    <phoneticPr fontId="1"/>
  </si>
  <si>
    <t>Ａ4位</t>
    <phoneticPr fontId="1"/>
  </si>
  <si>
    <t>W1位</t>
    <phoneticPr fontId="1"/>
  </si>
  <si>
    <t>Z4位</t>
    <phoneticPr fontId="1"/>
  </si>
  <si>
    <t>W2位</t>
    <phoneticPr fontId="1"/>
  </si>
  <si>
    <t>Z3位</t>
    <phoneticPr fontId="1"/>
  </si>
  <si>
    <t>Y1位</t>
    <phoneticPr fontId="1"/>
  </si>
  <si>
    <t>X4位</t>
    <phoneticPr fontId="1"/>
  </si>
  <si>
    <t>Y2位</t>
    <phoneticPr fontId="1"/>
  </si>
  <si>
    <t>X3位</t>
    <phoneticPr fontId="1"/>
  </si>
  <si>
    <t>X1位</t>
    <phoneticPr fontId="1"/>
  </si>
  <si>
    <t>Y4位</t>
    <phoneticPr fontId="1"/>
  </si>
  <si>
    <t>X2位</t>
    <phoneticPr fontId="1"/>
  </si>
  <si>
    <t>Y3位</t>
    <phoneticPr fontId="1"/>
  </si>
  <si>
    <t>Z1位</t>
    <phoneticPr fontId="1"/>
  </si>
  <si>
    <t>W4位</t>
    <phoneticPr fontId="1"/>
  </si>
  <si>
    <t>Z2位</t>
    <phoneticPr fontId="1"/>
  </si>
  <si>
    <t>W3位</t>
    <phoneticPr fontId="1"/>
  </si>
  <si>
    <t>東33勝者</t>
    <phoneticPr fontId="1"/>
  </si>
  <si>
    <t>西32勝者</t>
    <phoneticPr fontId="1"/>
  </si>
  <si>
    <t>西33勝者</t>
    <phoneticPr fontId="1"/>
  </si>
  <si>
    <t>東34勝者</t>
    <phoneticPr fontId="1"/>
  </si>
  <si>
    <t>東35勝者</t>
    <phoneticPr fontId="1"/>
  </si>
  <si>
    <t>西34勝者</t>
    <phoneticPr fontId="1"/>
  </si>
  <si>
    <t>西35勝者</t>
    <phoneticPr fontId="1"/>
  </si>
  <si>
    <t>東36勝者</t>
    <phoneticPr fontId="1"/>
  </si>
  <si>
    <t>東37勝者</t>
    <phoneticPr fontId="1"/>
  </si>
  <si>
    <t>西36勝者</t>
    <phoneticPr fontId="1"/>
  </si>
  <si>
    <t>東38勝者</t>
    <phoneticPr fontId="1"/>
  </si>
  <si>
    <t>東39勝者</t>
    <phoneticPr fontId="1"/>
  </si>
  <si>
    <t>西37勝者</t>
    <phoneticPr fontId="1"/>
  </si>
  <si>
    <t>西38勝者</t>
    <phoneticPr fontId="1"/>
  </si>
  <si>
    <t>東40勝者</t>
    <phoneticPr fontId="1"/>
  </si>
  <si>
    <t>東41勝者</t>
    <phoneticPr fontId="1"/>
  </si>
  <si>
    <t>西39勝者</t>
    <phoneticPr fontId="1"/>
  </si>
  <si>
    <t>西40勝者</t>
    <phoneticPr fontId="1"/>
  </si>
  <si>
    <t>東42勝者</t>
    <phoneticPr fontId="1"/>
  </si>
  <si>
    <t>東43勝者</t>
    <phoneticPr fontId="1"/>
  </si>
  <si>
    <t>西41勝者</t>
    <phoneticPr fontId="1"/>
  </si>
  <si>
    <t>西42勝者</t>
    <phoneticPr fontId="1"/>
  </si>
  <si>
    <t>東44勝者</t>
    <phoneticPr fontId="1"/>
  </si>
  <si>
    <t>西43勝者</t>
    <phoneticPr fontId="1"/>
  </si>
  <si>
    <t>レギュラーの部　１次リーグ表</t>
    <rPh sb="6" eb="7">
      <t>ブ</t>
    </rPh>
    <rPh sb="9" eb="10">
      <t>ジ</t>
    </rPh>
    <rPh sb="13" eb="14">
      <t>オモテ</t>
    </rPh>
    <phoneticPr fontId="1"/>
  </si>
  <si>
    <t>会</t>
    <rPh sb="0" eb="1">
      <t>カイ</t>
    </rPh>
    <phoneticPr fontId="1"/>
  </si>
  <si>
    <t>津</t>
    <rPh sb="0" eb="1">
      <t>ツ</t>
    </rPh>
    <phoneticPr fontId="1"/>
  </si>
  <si>
    <t>協</t>
    <rPh sb="0" eb="1">
      <t>キョウ</t>
    </rPh>
    <phoneticPr fontId="1"/>
  </si>
  <si>
    <t>５</t>
    <phoneticPr fontId="1"/>
  </si>
  <si>
    <t>６</t>
    <phoneticPr fontId="1"/>
  </si>
  <si>
    <t>７</t>
    <phoneticPr fontId="1"/>
  </si>
  <si>
    <t>８</t>
    <phoneticPr fontId="1"/>
  </si>
  <si>
    <t>長</t>
    <rPh sb="0" eb="1">
      <t>オサ</t>
    </rPh>
    <phoneticPr fontId="1"/>
  </si>
  <si>
    <t>杯</t>
    <rPh sb="0" eb="1">
      <t>ハイ</t>
    </rPh>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</si>
  <si>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</si>
  <si>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</si>
  <si>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</si>
  <si>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</si>
  <si>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</si>
  <si>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</si>
  <si>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</si>
  <si>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</si>
  <si>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レギュラーの部　２次リーグ表</t>
    <rPh sb="6" eb="7">
      <t>ブ</t>
    </rPh>
    <rPh sb="9" eb="10">
      <t>ジ</t>
    </rPh>
    <rPh sb="13" eb="14">
      <t>オモテ</t>
    </rPh>
    <phoneticPr fontId="1"/>
  </si>
  <si>
    <t>Wリーグ
（１次リーグ　
各１位）</t>
    <rPh sb="7" eb="8">
      <t>ジ</t>
    </rPh>
    <rPh sb="13" eb="14">
      <t>カク</t>
    </rPh>
    <rPh sb="15" eb="16">
      <t>イ</t>
    </rPh>
    <phoneticPr fontId="1"/>
  </si>
  <si>
    <t>A1位</t>
    <rPh sb="2" eb="3">
      <t>イ</t>
    </rPh>
    <phoneticPr fontId="1"/>
  </si>
  <si>
    <t>Xリーグ
（１次リーグ　
各２位）</t>
    <rPh sb="7" eb="8">
      <t>ジ</t>
    </rPh>
    <rPh sb="13" eb="14">
      <t>カク</t>
    </rPh>
    <rPh sb="15" eb="16">
      <t>イ</t>
    </rPh>
    <phoneticPr fontId="1"/>
  </si>
  <si>
    <t>Yリーグ
（１次リーグ　
各３位）</t>
    <rPh sb="7" eb="8">
      <t>ジ</t>
    </rPh>
    <rPh sb="13" eb="14">
      <t>カク</t>
    </rPh>
    <rPh sb="15" eb="16">
      <t>イ</t>
    </rPh>
    <phoneticPr fontId="1"/>
  </si>
  <si>
    <t>Zリーグ
（１次リーグ　
各４位）</t>
    <rPh sb="7" eb="8">
      <t>ジ</t>
    </rPh>
    <rPh sb="13" eb="14">
      <t>カク</t>
    </rPh>
    <rPh sb="15" eb="16">
      <t>イ</t>
    </rPh>
    <phoneticPr fontId="1"/>
  </si>
  <si>
    <t>ジュニアの部　予選リーグ表</t>
    <rPh sb="7" eb="9">
      <t>ヨセン</t>
    </rPh>
    <rPh sb="12" eb="13">
      <t>オモテ</t>
    </rPh>
    <phoneticPr fontId="2"/>
  </si>
  <si>
    <t>Ｅリーグ</t>
    <phoneticPr fontId="1"/>
  </si>
  <si>
    <t>１７</t>
    <phoneticPr fontId="1"/>
  </si>
  <si>
    <t>１８</t>
    <phoneticPr fontId="1"/>
  </si>
  <si>
    <t>１９</t>
    <phoneticPr fontId="1"/>
  </si>
  <si>
    <t>会</t>
    <phoneticPr fontId="2"/>
  </si>
  <si>
    <t>Ｆリーグ</t>
    <phoneticPr fontId="1"/>
  </si>
  <si>
    <t>２０</t>
    <phoneticPr fontId="1"/>
  </si>
  <si>
    <t>２１</t>
    <phoneticPr fontId="1"/>
  </si>
  <si>
    <t>２２</t>
    <phoneticPr fontId="1"/>
  </si>
  <si>
    <t>２０</t>
    <phoneticPr fontId="2"/>
  </si>
  <si>
    <t>２１</t>
    <phoneticPr fontId="2"/>
  </si>
  <si>
    <t>長</t>
    <phoneticPr fontId="2"/>
  </si>
  <si>
    <t>２３</t>
    <phoneticPr fontId="1"/>
  </si>
  <si>
    <t>２４</t>
    <phoneticPr fontId="1"/>
  </si>
  <si>
    <t>２５</t>
    <phoneticPr fontId="1"/>
  </si>
  <si>
    <t>杯</t>
    <phoneticPr fontId="2"/>
  </si>
  <si>
    <t>２６</t>
    <phoneticPr fontId="1"/>
  </si>
  <si>
    <t>２７</t>
    <phoneticPr fontId="1"/>
  </si>
  <si>
    <t>２８</t>
    <phoneticPr fontId="1"/>
  </si>
  <si>
    <t>２９</t>
    <phoneticPr fontId="1"/>
  </si>
  <si>
    <t>３０</t>
    <phoneticPr fontId="1"/>
  </si>
  <si>
    <t>３１</t>
    <phoneticPr fontId="1"/>
  </si>
  <si>
    <t>レギュラーの部　決勝トーナメント表</t>
    <phoneticPr fontId="2"/>
  </si>
  <si>
    <t>Wﾘｰｸﾞ
1位</t>
    <rPh sb="7" eb="8">
      <t>イ</t>
    </rPh>
    <phoneticPr fontId="2"/>
  </si>
  <si>
    <t>Wﾘｰｸﾞ
2位</t>
    <rPh sb="7" eb="8">
      <t>イ</t>
    </rPh>
    <phoneticPr fontId="2"/>
  </si>
  <si>
    <t>東36</t>
    <rPh sb="0" eb="1">
      <t>ヒガシ</t>
    </rPh>
    <phoneticPr fontId="2"/>
  </si>
  <si>
    <t>西35</t>
    <phoneticPr fontId="2"/>
  </si>
  <si>
    <t>Zﾘｰｸﾞ
4位</t>
    <rPh sb="7" eb="8">
      <t>イ</t>
    </rPh>
    <phoneticPr fontId="2"/>
  </si>
  <si>
    <t>Zﾘｰｸﾞ
3位</t>
    <rPh sb="7" eb="8">
      <t>イ</t>
    </rPh>
    <phoneticPr fontId="2"/>
  </si>
  <si>
    <t>東42</t>
    <rPh sb="0" eb="1">
      <t>ヒガシ</t>
    </rPh>
    <phoneticPr fontId="2"/>
  </si>
  <si>
    <t>西41</t>
    <phoneticPr fontId="2"/>
  </si>
  <si>
    <t>Yﾘｰｸﾞ
1位</t>
    <rPh sb="7" eb="8">
      <t>イ</t>
    </rPh>
    <phoneticPr fontId="2"/>
  </si>
  <si>
    <t>Yﾘｰｸﾞ
2位</t>
    <rPh sb="7" eb="8">
      <t>イ</t>
    </rPh>
    <phoneticPr fontId="2"/>
  </si>
  <si>
    <t>優勝</t>
    <rPh sb="0" eb="2">
      <t>ユウショウ</t>
    </rPh>
    <phoneticPr fontId="2"/>
  </si>
  <si>
    <t>東37</t>
    <rPh sb="0" eb="1">
      <t>ヒガシ</t>
    </rPh>
    <phoneticPr fontId="2"/>
  </si>
  <si>
    <t>西36</t>
    <phoneticPr fontId="2"/>
  </si>
  <si>
    <t>Xﾘｰｸﾞ
4位</t>
    <phoneticPr fontId="2"/>
  </si>
  <si>
    <t>1set</t>
    <phoneticPr fontId="2"/>
  </si>
  <si>
    <t>Xﾘｰｸﾞ
3位</t>
    <phoneticPr fontId="2"/>
  </si>
  <si>
    <t>2set</t>
    <phoneticPr fontId="2"/>
  </si>
  <si>
    <t>東45</t>
    <rPh sb="0" eb="1">
      <t>ヒガシ</t>
    </rPh>
    <phoneticPr fontId="2"/>
  </si>
  <si>
    <t>3set</t>
    <phoneticPr fontId="2"/>
  </si>
  <si>
    <t>西44</t>
    <phoneticPr fontId="2"/>
  </si>
  <si>
    <t>東47</t>
    <phoneticPr fontId="2"/>
  </si>
  <si>
    <t>Xﾘｰｸﾞ
1位</t>
    <phoneticPr fontId="2"/>
  </si>
  <si>
    <t>Xﾘｰｸﾞ
2位</t>
    <phoneticPr fontId="2"/>
  </si>
  <si>
    <t>東38</t>
    <rPh sb="0" eb="1">
      <t>ヒガシ</t>
    </rPh>
    <phoneticPr fontId="2"/>
  </si>
  <si>
    <t>西37</t>
    <phoneticPr fontId="2"/>
  </si>
  <si>
    <t>Yﾘｰｸﾞ
4位</t>
    <rPh sb="7" eb="8">
      <t>イ</t>
    </rPh>
    <phoneticPr fontId="2"/>
  </si>
  <si>
    <t>Yﾘｰｸﾞ
3位</t>
    <rPh sb="7" eb="8">
      <t>イ</t>
    </rPh>
    <phoneticPr fontId="2"/>
  </si>
  <si>
    <t>東43</t>
    <rPh sb="0" eb="1">
      <t>ヒガシ</t>
    </rPh>
    <phoneticPr fontId="2"/>
  </si>
  <si>
    <t>西42</t>
    <phoneticPr fontId="2"/>
  </si>
  <si>
    <t>Zﾘｰｸﾞ
1位</t>
    <rPh sb="7" eb="8">
      <t>イ</t>
    </rPh>
    <phoneticPr fontId="2"/>
  </si>
  <si>
    <t>Zﾘｰｸﾞ
2位</t>
    <rPh sb="7" eb="8">
      <t>イ</t>
    </rPh>
    <phoneticPr fontId="2"/>
  </si>
  <si>
    <t>東39</t>
    <rPh sb="0" eb="1">
      <t>ヒガシ</t>
    </rPh>
    <phoneticPr fontId="2"/>
  </si>
  <si>
    <t>西38</t>
    <phoneticPr fontId="2"/>
  </si>
  <si>
    <t>Wﾘｰｸﾞ
4位</t>
    <rPh sb="7" eb="8">
      <t>イ</t>
    </rPh>
    <phoneticPr fontId="2"/>
  </si>
  <si>
    <t>Wﾘｰｸﾞ
3位</t>
    <rPh sb="7" eb="8">
      <t>イ</t>
    </rPh>
    <phoneticPr fontId="2"/>
  </si>
  <si>
    <t>ジュニアの部　決勝トーナメント表</t>
    <phoneticPr fontId="2"/>
  </si>
  <si>
    <t>西32</t>
    <phoneticPr fontId="2"/>
  </si>
  <si>
    <t>東40</t>
    <phoneticPr fontId="2"/>
  </si>
  <si>
    <t>西39</t>
    <phoneticPr fontId="2"/>
  </si>
  <si>
    <t>東33</t>
    <rPh sb="0" eb="1">
      <t>ヒガシ</t>
    </rPh>
    <phoneticPr fontId="2"/>
  </si>
  <si>
    <t>西33</t>
    <phoneticPr fontId="2"/>
  </si>
  <si>
    <t>東44</t>
    <rPh sb="0" eb="1">
      <t>ヒガシ</t>
    </rPh>
    <phoneticPr fontId="2"/>
  </si>
  <si>
    <t>西43</t>
    <phoneticPr fontId="2"/>
  </si>
  <si>
    <t>東46</t>
    <rPh sb="0" eb="1">
      <t>ヒガシ</t>
    </rPh>
    <phoneticPr fontId="2"/>
  </si>
  <si>
    <t>東34</t>
    <rPh sb="0" eb="1">
      <t>ヒガシ</t>
    </rPh>
    <phoneticPr fontId="2"/>
  </si>
  <si>
    <t>西34</t>
    <phoneticPr fontId="2"/>
  </si>
  <si>
    <t>東41</t>
    <rPh sb="0" eb="1">
      <t>ヒガシ</t>
    </rPh>
    <phoneticPr fontId="2"/>
  </si>
  <si>
    <t>西40</t>
    <phoneticPr fontId="2"/>
  </si>
  <si>
    <t>東35</t>
    <rPh sb="0" eb="1">
      <t>ヒガシ</t>
    </rPh>
    <phoneticPr fontId="2"/>
  </si>
  <si>
    <t>第１９回　会津ドッジボール協会　会長杯
ドッジボール選手権大会　出場チーム</t>
    <rPh sb="0" eb="1">
      <t>ダイ</t>
    </rPh>
    <rPh sb="3" eb="4">
      <t>カイ</t>
    </rPh>
    <rPh sb="5" eb="7">
      <t>アイヅ</t>
    </rPh>
    <rPh sb="13" eb="15">
      <t>キョウカイ</t>
    </rPh>
    <rPh sb="16" eb="18">
      <t>カイチョウ</t>
    </rPh>
    <rPh sb="18" eb="19">
      <t>ハイ</t>
    </rPh>
    <rPh sb="32" eb="34">
      <t>シュツジョウ</t>
    </rPh>
    <phoneticPr fontId="1"/>
  </si>
  <si>
    <t>西45</t>
    <phoneticPr fontId="2"/>
  </si>
  <si>
    <t>東45勝者</t>
    <phoneticPr fontId="2"/>
  </si>
  <si>
    <t>西45勝者</t>
    <phoneticPr fontId="1"/>
  </si>
  <si>
    <t>西44勝者</t>
    <phoneticPr fontId="1"/>
  </si>
  <si>
    <t>Ｐｃｈａｎ　ＡＢＲＡＺＥ</t>
    <phoneticPr fontId="1"/>
  </si>
  <si>
    <t>Ｐｃｈａｎ　ＡＢＲＡＺＥ</t>
    <phoneticPr fontId="2"/>
  </si>
  <si>
    <t>原小ファイターズ</t>
    <rPh sb="0" eb="1">
      <t>ハラ</t>
    </rPh>
    <rPh sb="1" eb="2">
      <t>ショウ</t>
    </rPh>
    <phoneticPr fontId="1"/>
  </si>
  <si>
    <t>鳥川ライジングファルコン</t>
    <rPh sb="0" eb="2">
      <t>トリカワ</t>
    </rPh>
    <phoneticPr fontId="2"/>
  </si>
  <si>
    <t>須賀川ゴジラキッズＤＢＣ</t>
    <phoneticPr fontId="2"/>
  </si>
  <si>
    <t>須賀川ブルーインパルス</t>
    <rPh sb="0" eb="3">
      <t>スカガワ</t>
    </rPh>
    <phoneticPr fontId="2"/>
  </si>
  <si>
    <t>館ジャングルー</t>
    <rPh sb="0" eb="1">
      <t>ヤカタ</t>
    </rPh>
    <phoneticPr fontId="2"/>
  </si>
  <si>
    <t>城西レッドウイングス</t>
    <rPh sb="0" eb="2">
      <t>ジョウサイ</t>
    </rPh>
    <phoneticPr fontId="2"/>
  </si>
  <si>
    <t>白二ビクトリー</t>
    <rPh sb="0" eb="1">
      <t>ハク</t>
    </rPh>
    <rPh sb="1" eb="2">
      <t>ニ</t>
    </rPh>
    <phoneticPr fontId="2"/>
  </si>
  <si>
    <t>F2位</t>
    <phoneticPr fontId="1"/>
  </si>
  <si>
    <t>G2位</t>
    <phoneticPr fontId="1"/>
  </si>
  <si>
    <t>H1位</t>
    <phoneticPr fontId="1"/>
  </si>
  <si>
    <t>G1位</t>
    <phoneticPr fontId="1"/>
  </si>
  <si>
    <t>E2位</t>
    <phoneticPr fontId="1"/>
  </si>
  <si>
    <t>E1位</t>
    <phoneticPr fontId="1"/>
  </si>
  <si>
    <t>G3位</t>
    <phoneticPr fontId="1"/>
  </si>
  <si>
    <t>E3位</t>
    <phoneticPr fontId="1"/>
  </si>
  <si>
    <t>H2位</t>
    <phoneticPr fontId="1"/>
  </si>
  <si>
    <t>H3位</t>
    <phoneticPr fontId="1"/>
  </si>
  <si>
    <t>I1位</t>
    <phoneticPr fontId="1"/>
  </si>
  <si>
    <t>I 3位</t>
    <phoneticPr fontId="1"/>
  </si>
  <si>
    <t>F3位</t>
    <phoneticPr fontId="1"/>
  </si>
  <si>
    <t>F1位</t>
    <phoneticPr fontId="1"/>
  </si>
  <si>
    <t>I2位</t>
    <phoneticPr fontId="1"/>
  </si>
  <si>
    <t>F1位</t>
    <rPh sb="2" eb="3">
      <t>イ</t>
    </rPh>
    <phoneticPr fontId="2"/>
  </si>
  <si>
    <t>I3位</t>
    <rPh sb="1" eb="2">
      <t>イ</t>
    </rPh>
    <phoneticPr fontId="2"/>
  </si>
  <si>
    <t>I2位</t>
    <phoneticPr fontId="2"/>
  </si>
  <si>
    <t>F2位</t>
    <phoneticPr fontId="2"/>
  </si>
  <si>
    <t>G2位</t>
    <rPh sb="2" eb="3">
      <t>イ</t>
    </rPh>
    <phoneticPr fontId="2"/>
  </si>
  <si>
    <t>F3位</t>
    <rPh sb="2" eb="3">
      <t>イ</t>
    </rPh>
    <phoneticPr fontId="2"/>
  </si>
  <si>
    <t>H1位</t>
    <rPh sb="2" eb="3">
      <t>イ</t>
    </rPh>
    <phoneticPr fontId="2"/>
  </si>
  <si>
    <t>G1位</t>
    <rPh sb="2" eb="3">
      <t>イ</t>
    </rPh>
    <phoneticPr fontId="2"/>
  </si>
  <si>
    <t>E3位</t>
    <phoneticPr fontId="2"/>
  </si>
  <si>
    <t>E2位</t>
    <rPh sb="2" eb="3">
      <t>イ</t>
    </rPh>
    <phoneticPr fontId="2"/>
  </si>
  <si>
    <t>H2位</t>
    <phoneticPr fontId="2"/>
  </si>
  <si>
    <t>E1位</t>
    <phoneticPr fontId="2"/>
  </si>
  <si>
    <t>H3位</t>
    <rPh sb="1" eb="2">
      <t>イ</t>
    </rPh>
    <phoneticPr fontId="2"/>
  </si>
  <si>
    <t>G3位</t>
    <phoneticPr fontId="2"/>
  </si>
  <si>
    <t>I1位</t>
    <rPh sb="2" eb="3">
      <t>イ</t>
    </rPh>
    <phoneticPr fontId="2"/>
  </si>
  <si>
    <t>7(6)</t>
    <phoneticPr fontId="2"/>
  </si>
  <si>
    <t>7(7)</t>
    <phoneticPr fontId="2"/>
  </si>
  <si>
    <t>8(7)</t>
    <phoneticPr fontId="2"/>
  </si>
  <si>
    <t>8(8)</t>
    <phoneticPr fontId="2"/>
  </si>
  <si>
    <t>4(4)</t>
    <phoneticPr fontId="2"/>
  </si>
  <si>
    <t>4(3)</t>
    <phoneticPr fontId="2"/>
  </si>
  <si>
    <t>参加チーム座席表&amp;割当練習時間</t>
    <phoneticPr fontId="2"/>
  </si>
  <si>
    <t>【 最前列の席は応援用です。荷物を置かないで、空けておいて下さい】</t>
    <phoneticPr fontId="1"/>
  </si>
  <si>
    <t>西</t>
    <rPh sb="0" eb="1">
      <t>ニシ</t>
    </rPh>
    <phoneticPr fontId="1"/>
  </si>
  <si>
    <t>　</t>
    <phoneticPr fontId="1"/>
  </si>
  <si>
    <t>階段
（非常口）</t>
    <rPh sb="0" eb="2">
      <t>カイダン</t>
    </rPh>
    <rPh sb="4" eb="6">
      <t>ヒジョウ</t>
    </rPh>
    <rPh sb="6" eb="7">
      <t>グチ</t>
    </rPh>
    <phoneticPr fontId="1"/>
  </si>
  <si>
    <t xml:space="preserve"> </t>
    <phoneticPr fontId="1"/>
  </si>
  <si>
    <t>いいの</t>
    <phoneticPr fontId="2"/>
  </si>
  <si>
    <t>ＷＡＮＯ</t>
    <phoneticPr fontId="2"/>
  </si>
  <si>
    <t>ＧＡＣＫＹ’Ｓ</t>
    <phoneticPr fontId="2"/>
  </si>
  <si>
    <t>BSK</t>
    <phoneticPr fontId="2"/>
  </si>
  <si>
    <t>時間帯</t>
    <rPh sb="0" eb="3">
      <t>ジカンタイ</t>
    </rPh>
    <phoneticPr fontId="2"/>
  </si>
  <si>
    <t>チーム</t>
    <phoneticPr fontId="2"/>
  </si>
  <si>
    <t>鳥川</t>
    <phoneticPr fontId="2"/>
  </si>
  <si>
    <t>7:15～7:30</t>
    <phoneticPr fontId="2"/>
  </si>
  <si>
    <t>7:30～7:45</t>
    <phoneticPr fontId="2"/>
  </si>
  <si>
    <t>Ｓ．Ｎ．Ｄ．Ｃ　ＧＡＣＫＹ’Ｓ
須賀川ブルーインパルス</t>
    <phoneticPr fontId="2"/>
  </si>
  <si>
    <t>城西</t>
    <phoneticPr fontId="2"/>
  </si>
  <si>
    <t>7:45～8:00</t>
    <phoneticPr fontId="2"/>
  </si>
  <si>
    <t>鳥川ライジングファルコン
いいのフェニックス
ＷＡＮＯドリームズ</t>
    <phoneticPr fontId="2"/>
  </si>
  <si>
    <t>マキサウス</t>
    <phoneticPr fontId="2"/>
  </si>
  <si>
    <t>新鶴</t>
    <phoneticPr fontId="2"/>
  </si>
  <si>
    <t>8:00～8:15</t>
    <phoneticPr fontId="2"/>
  </si>
  <si>
    <t>原小ファイターズ
Ｐｃｈａｎｓ</t>
    <phoneticPr fontId="2"/>
  </si>
  <si>
    <t>南</t>
    <rPh sb="0" eb="1">
      <t>ミナミ</t>
    </rPh>
    <phoneticPr fontId="1"/>
  </si>
  <si>
    <t>原小</t>
    <phoneticPr fontId="2"/>
  </si>
  <si>
    <t>選手待機場所</t>
    <phoneticPr fontId="2"/>
  </si>
  <si>
    <t>Ａｏｉ</t>
    <phoneticPr fontId="2"/>
  </si>
  <si>
    <t>北</t>
    <rPh sb="0" eb="1">
      <t>キタ</t>
    </rPh>
    <phoneticPr fontId="1"/>
  </si>
  <si>
    <t>永盛</t>
    <phoneticPr fontId="2"/>
  </si>
  <si>
    <t>新鶴ファイターズ
城西レッドウイングス</t>
    <phoneticPr fontId="2"/>
  </si>
  <si>
    <t>ブルースターキング
永盛ミュートス・キッズ</t>
    <phoneticPr fontId="2"/>
  </si>
  <si>
    <t>館</t>
    <phoneticPr fontId="2"/>
  </si>
  <si>
    <t>ブルイン</t>
    <phoneticPr fontId="2"/>
  </si>
  <si>
    <t>白二ビクトリー
須賀川ゴジラキッズＤＢＣ</t>
    <phoneticPr fontId="2"/>
  </si>
  <si>
    <t>マキサウスダイナミックス
館ジャングルー</t>
    <phoneticPr fontId="2"/>
  </si>
  <si>
    <t>エレベーター</t>
    <phoneticPr fontId="1"/>
  </si>
  <si>
    <t>ゴジラ</t>
    <phoneticPr fontId="2"/>
  </si>
  <si>
    <t>白二</t>
    <phoneticPr fontId="2"/>
  </si>
  <si>
    <t>東</t>
    <rPh sb="0" eb="1">
      <t>ヒガシ</t>
    </rPh>
    <phoneticPr fontId="1"/>
  </si>
  <si>
    <t>第１９回　会津ドッジボール協会　会長杯</t>
    <phoneticPr fontId="1"/>
  </si>
  <si>
    <t>ドッジボール選手権大会</t>
    <phoneticPr fontId="1"/>
  </si>
  <si>
    <t>日　時：</t>
    <phoneticPr fontId="1"/>
  </si>
  <si>
    <t>令和元年６月２日（日）</t>
    <rPh sb="0" eb="2">
      <t>レイワ</t>
    </rPh>
    <rPh sb="2" eb="4">
      <t>ガンネン</t>
    </rPh>
    <rPh sb="9" eb="10">
      <t>ニチ</t>
    </rPh>
    <phoneticPr fontId="1"/>
  </si>
  <si>
    <t>会　場：</t>
    <phoneticPr fontId="1"/>
  </si>
  <si>
    <t>あいづ総合体育館</t>
    <rPh sb="3" eb="5">
      <t>ソウゴウ</t>
    </rPh>
    <rPh sb="5" eb="8">
      <t>タイイクカン</t>
    </rPh>
    <phoneticPr fontId="1"/>
  </si>
  <si>
    <t>主　管：</t>
    <rPh sb="2" eb="3">
      <t>カン</t>
    </rPh>
    <phoneticPr fontId="1"/>
  </si>
  <si>
    <t>会津若松市ドッジボール協会</t>
    <rPh sb="2" eb="5">
      <t>ワカマツシ</t>
    </rPh>
    <phoneticPr fontId="1"/>
  </si>
  <si>
    <t>会津美里町ドッジボール協会</t>
    <rPh sb="0" eb="2">
      <t>アイヅ</t>
    </rPh>
    <rPh sb="2" eb="5">
      <t>ミサトマチ</t>
    </rPh>
    <rPh sb="11" eb="13">
      <t>キョウカイ</t>
    </rPh>
    <phoneticPr fontId="1"/>
  </si>
  <si>
    <t>主　催：</t>
    <rPh sb="0" eb="1">
      <t>オモ</t>
    </rPh>
    <rPh sb="2" eb="3">
      <t>サイ</t>
    </rPh>
    <phoneticPr fontId="1"/>
  </si>
  <si>
    <t>会津ドッジボール協会</t>
    <phoneticPr fontId="1"/>
  </si>
  <si>
    <t>後　援：</t>
    <phoneticPr fontId="1"/>
  </si>
  <si>
    <t>福島県ドッジボール協会</t>
    <rPh sb="0" eb="3">
      <t>フクシマケン</t>
    </rPh>
    <rPh sb="9" eb="11">
      <t>キョウカイ</t>
    </rPh>
    <phoneticPr fontId="1"/>
  </si>
  <si>
    <t>会津若松市教育委員会</t>
    <phoneticPr fontId="1"/>
  </si>
  <si>
    <t>福島民報社　</t>
    <phoneticPr fontId="1"/>
  </si>
  <si>
    <t>福島民友新聞社</t>
  </si>
  <si>
    <t>【大会スケジュール】</t>
  </si>
  <si>
    <t>開場</t>
    <rPh sb="0" eb="2">
      <t>カイジョウ</t>
    </rPh>
    <phoneticPr fontId="1"/>
  </si>
  <si>
    <t>午前７時１０分</t>
    <phoneticPr fontId="1"/>
  </si>
  <si>
    <t>チーム練習</t>
    <rPh sb="3" eb="5">
      <t>レンシュウ</t>
    </rPh>
    <phoneticPr fontId="1"/>
  </si>
  <si>
    <t>割り当て練習　（７時１５分～８時15分）</t>
    <rPh sb="0" eb="1">
      <t>ワ</t>
    </rPh>
    <rPh sb="2" eb="3">
      <t>ア</t>
    </rPh>
    <rPh sb="4" eb="6">
      <t>レンシュウ</t>
    </rPh>
    <rPh sb="15" eb="16">
      <t>ジ</t>
    </rPh>
    <rPh sb="18" eb="19">
      <t>フン</t>
    </rPh>
    <phoneticPr fontId="1"/>
  </si>
  <si>
    <t>＊サブアリーナは開会式終了後、解放</t>
    <rPh sb="8" eb="11">
      <t>カイカイシキ</t>
    </rPh>
    <rPh sb="11" eb="14">
      <t>シュウリョウゴ</t>
    </rPh>
    <rPh sb="15" eb="17">
      <t>カイホウ</t>
    </rPh>
    <phoneticPr fontId="1"/>
  </si>
  <si>
    <t>チーム受付</t>
    <phoneticPr fontId="1"/>
  </si>
  <si>
    <t>午前７時４０分～８時００分</t>
    <phoneticPr fontId="1"/>
  </si>
  <si>
    <t>審判会議</t>
    <phoneticPr fontId="1"/>
  </si>
  <si>
    <t>午前８時１０分～午前８時２５分</t>
    <phoneticPr fontId="1"/>
  </si>
  <si>
    <t>監督会議</t>
    <phoneticPr fontId="1"/>
  </si>
  <si>
    <t>午前８時３０分から午前８時４０分</t>
    <phoneticPr fontId="1"/>
  </si>
  <si>
    <t>＊東コート</t>
    <rPh sb="1" eb="2">
      <t>ヒガシ</t>
    </rPh>
    <phoneticPr fontId="1"/>
  </si>
  <si>
    <t>開会式</t>
    <phoneticPr fontId="1"/>
  </si>
  <si>
    <t>午前８時４５分から</t>
    <phoneticPr fontId="1"/>
  </si>
  <si>
    <t>競技開始</t>
    <phoneticPr fontId="1"/>
  </si>
  <si>
    <t>開会式終了後（午前９時００分予定）</t>
    <phoneticPr fontId="1"/>
  </si>
  <si>
    <t>【式次第】</t>
  </si>
  <si>
    <t>《開会式》</t>
  </si>
  <si>
    <t>１．</t>
    <phoneticPr fontId="1"/>
  </si>
  <si>
    <t>開式のことば</t>
    <phoneticPr fontId="1"/>
  </si>
  <si>
    <t>２．</t>
    <phoneticPr fontId="1"/>
  </si>
  <si>
    <t>優勝カップ返還　　　　　前年優勝　ＷＡＮＯドリームズ</t>
    <rPh sb="0" eb="2">
      <t>ユウショウ</t>
    </rPh>
    <rPh sb="5" eb="7">
      <t>ヘンカン</t>
    </rPh>
    <rPh sb="12" eb="14">
      <t>ゼンネン</t>
    </rPh>
    <rPh sb="14" eb="16">
      <t>ユウショウ</t>
    </rPh>
    <phoneticPr fontId="1"/>
  </si>
  <si>
    <t>３．</t>
  </si>
  <si>
    <t>協会会長挨拶　　　　　会津ドッジボール協会　会長　大島　浩</t>
    <rPh sb="25" eb="27">
      <t>オオシマ</t>
    </rPh>
    <rPh sb="28" eb="29">
      <t>ヒロシ</t>
    </rPh>
    <phoneticPr fontId="1"/>
  </si>
  <si>
    <t>４．</t>
  </si>
  <si>
    <t>競技上の注意         大会競技委員長　大塚　慎一朗　</t>
    <rPh sb="23" eb="25">
      <t>オオツカ</t>
    </rPh>
    <rPh sb="26" eb="29">
      <t>シンイチロウ</t>
    </rPh>
    <phoneticPr fontId="1"/>
  </si>
  <si>
    <t>５．</t>
  </si>
  <si>
    <t>選手宣誓　　　　　　　　城西レッドウイングス</t>
    <rPh sb="12" eb="14">
      <t>ジョウサイ</t>
    </rPh>
    <phoneticPr fontId="1"/>
  </si>
  <si>
    <t>６．</t>
  </si>
  <si>
    <t>閉式のことば</t>
    <phoneticPr fontId="1"/>
  </si>
  <si>
    <t>《閉会式》</t>
  </si>
  <si>
    <t>成績発表</t>
    <phoneticPr fontId="1"/>
  </si>
  <si>
    <t>３．</t>
    <phoneticPr fontId="1"/>
  </si>
  <si>
    <t>表彰</t>
    <phoneticPr fontId="1"/>
  </si>
  <si>
    <t>４．</t>
    <phoneticPr fontId="1"/>
  </si>
  <si>
    <t>総評　　　　　　　　　　　会津ドッジボール協会　副会長　高山光弘</t>
    <rPh sb="13" eb="15">
      <t>アイヅ</t>
    </rPh>
    <rPh sb="24" eb="27">
      <t>フクカイチョウ</t>
    </rPh>
    <phoneticPr fontId="1"/>
  </si>
  <si>
    <t>５．</t>
    <phoneticPr fontId="1"/>
  </si>
  <si>
    <t>【　競技方法　】</t>
  </si>
  <si>
    <t>今大会のルールは「ＪＤＢＡ　日本ドッジボール協会公式ルール」に準じる。</t>
    <phoneticPr fontId="1"/>
  </si>
  <si>
    <t>試合は５分１セットマッチのランニングタイム制で行う。</t>
    <phoneticPr fontId="1"/>
  </si>
  <si>
    <t>ただし、レギュラー１部のみ決勝トーナメントの決勝戦は５分３セットマッチの２セット先取の</t>
    <phoneticPr fontId="1"/>
  </si>
  <si>
    <t>ランニングタイム制で行う。</t>
    <phoneticPr fontId="1"/>
  </si>
  <si>
    <t>予選リーグでは、試合終了時に内野が同数の場合は引き分けとする。</t>
    <phoneticPr fontId="1"/>
  </si>
  <si>
    <t xml:space="preserve">予選リーグでの点数は次の通りとし、順位は点数の合計とする。
</t>
    <phoneticPr fontId="1"/>
  </si>
  <si>
    <t>勝ち：２点　引き分け：１点　敗け：０点</t>
    <phoneticPr fontId="1"/>
  </si>
  <si>
    <t>２チーム以上が同点の場合は、以下の順で順位を決定する。</t>
    <phoneticPr fontId="1"/>
  </si>
  <si>
    <t>・試合終了時の味方内野人数の合計が多いチームを上位とする。</t>
    <phoneticPr fontId="1"/>
  </si>
  <si>
    <t>・直接対戦の勝ちチームを上位とする。</t>
    <phoneticPr fontId="1"/>
  </si>
  <si>
    <t>・試合終了時の相手内野人数の合計が少ないチームを上位とする。</t>
    <phoneticPr fontId="1"/>
  </si>
  <si>
    <t>・以上で順位が決定しない場合は、キャプテンによるジャンケン一本勝負にて勝ったチームを上位とする。</t>
    <phoneticPr fontId="1"/>
  </si>
  <si>
    <t>レギュラーの部・決勝トーナメントの組み合わせは、２次予選リーグの順位で決定し、決勝トーナメントを行う。</t>
    <phoneticPr fontId="1"/>
  </si>
  <si>
    <t>ジュニアの部・決勝トーナメントの組み合わせは、予選リーグの順位をもとに抽選会を実施し、</t>
    <phoneticPr fontId="1"/>
  </si>
  <si>
    <t>決勝トーナメントを行う。</t>
    <phoneticPr fontId="1"/>
  </si>
  <si>
    <t>６．</t>
    <phoneticPr fontId="1"/>
  </si>
  <si>
    <t>決勝トーナメントで試合終了時及びセット終了時に内野人数が同数の場合は、終了時の状態から、</t>
    <phoneticPr fontId="1"/>
  </si>
  <si>
    <t>ジャンプボールで試合再開し最初にアウトを取ったチームの勝ち（Ｖポイントゲーム）とする。</t>
    <phoneticPr fontId="1"/>
  </si>
  <si>
    <t>７．</t>
    <phoneticPr fontId="1"/>
  </si>
  <si>
    <t>今大会は、勝ち点制を採用しているため１２：０、７：０のスコアを認める。</t>
    <phoneticPr fontId="1"/>
  </si>
  <si>
    <t>相手チームの棄権などによる不戦勝の場合は１１：０、６：０とする。</t>
    <phoneticPr fontId="1"/>
  </si>
  <si>
    <t>８．</t>
    <phoneticPr fontId="1"/>
  </si>
  <si>
    <t>試合中の審判への抗議は一切認めない。</t>
    <phoneticPr fontId="1"/>
  </si>
  <si>
    <t>９．</t>
    <phoneticPr fontId="1"/>
  </si>
  <si>
    <t>ベンチ入りする監督、コーチ、マネージャーのＪＤＢＡ準指導員、ＪＳＰＯ指導員の資格有無は問わない。</t>
    <phoneticPr fontId="1"/>
  </si>
  <si>
    <t>【　注意事項　】</t>
  </si>
  <si>
    <t>公共の施設であることを認識し、各自の責任において利用されるようお願い致します。</t>
    <phoneticPr fontId="1"/>
  </si>
  <si>
    <t>施設内は全て「土足厳禁」ですので、各自必ず上履きを着用してください。</t>
    <phoneticPr fontId="1"/>
  </si>
  <si>
    <t>ロビー、廊下でのボールを使用しての練習は禁止致します。施設設備等を破損させた場合は、</t>
    <phoneticPr fontId="1"/>
  </si>
  <si>
    <t>各チームの責任で対処して頂きます。</t>
    <phoneticPr fontId="1"/>
  </si>
  <si>
    <t>盗難等には十分注意され、貴重品等の管理をしてください。</t>
    <phoneticPr fontId="1"/>
  </si>
  <si>
    <t>全館禁煙となっておりますので、喫煙は指定された喫煙場所でお願い致します。</t>
    <phoneticPr fontId="1"/>
  </si>
  <si>
    <t>ゴミの持ち帰りも各チームで徹底されますようお願い致します。</t>
    <phoneticPr fontId="1"/>
  </si>
  <si>
    <t>弁当斡旋業者（ほっともっと住吉店）から購入した弁当空き箱は指定時間までに、</t>
    <rPh sb="0" eb="2">
      <t>ベントウ</t>
    </rPh>
    <rPh sb="2" eb="4">
      <t>アッセン</t>
    </rPh>
    <rPh sb="4" eb="6">
      <t>ギョウシャ</t>
    </rPh>
    <rPh sb="13" eb="15">
      <t>スミヨシ</t>
    </rPh>
    <rPh sb="15" eb="16">
      <t>テン</t>
    </rPh>
    <rPh sb="19" eb="21">
      <t>コウニュウ</t>
    </rPh>
    <rPh sb="23" eb="25">
      <t>ベントウ</t>
    </rPh>
    <rPh sb="25" eb="26">
      <t>ア</t>
    </rPh>
    <rPh sb="27" eb="28">
      <t>バコ</t>
    </rPh>
    <rPh sb="29" eb="31">
      <t>シテイ</t>
    </rPh>
    <rPh sb="31" eb="33">
      <t>ジカン</t>
    </rPh>
    <phoneticPr fontId="1"/>
  </si>
  <si>
    <t>玄関（右側外）に出してください。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</si>
</sst>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color theme="1"/>
      <name val="Meiryo UI"/>
      <family val="3"/>
      <charset val="128"/>
    </font>
    <font>
      <sz val="22"/>
      <color theme="1"/>
      <name val="Meiryo UI"/>
      <family val="3"/>
      <charset val="128"/>
    </font>
    <font>
      <b/>
      <sz val="20"/>
      <name val="Meiryo UI"/>
      <family val="3"/>
      <charset val="128"/>
    </font>
    <font>
      <sz val="20"/>
      <color theme="1"/>
      <name val="Meiryo UI"/>
      <family val="3"/>
      <charset val="128"/>
    </font>
    <font>
      <b/>
      <sz val="20"/>
      <color theme="1"/>
      <name val="Meiryo UI"/>
      <family val="3"/>
      <charset val="128"/>
    </font>
    <font>
      <sz val="20"/>
      <name val="Meiryo UI"/>
      <family val="3"/>
      <charset val="128"/>
    </font>
    <font>
      <sz val="20"/>
      <color indexed="8"/>
      <name val="Meiryo UI"/>
      <family val="3"/>
      <charset val="128"/>
    </font>
    <font>
      <sz val="20"/>
      <color theme="1"/>
      <name val="ＭＳ Ｐゴシック"/>
      <family val="3"/>
      <charset val="128"/>
      <scheme val="minor"/>
    </font>
    <font>
      <b/>
      <sz val="20"/>
      <color indexed="8"/>
      <name val="ＭＳ Ｐゴシック"/>
      <family val="3"/>
      <charset val="128"/>
    </font>
    <font>
      <b/>
      <sz val="16"/>
      <color indexed="8"/>
      <name val="ＭＳ Ｐゴシック"/>
      <family val="3"/>
      <charset val="128"/>
    </font>
    <font>
      <sz val="11"/>
      <name val="ＭＳ Ｐゴシック"/>
      <family val="3"/>
      <charset val="128"/>
      <scheme val="minor"/>
    </font>
    <font>
      <b/>
      <sz val="18"/>
      <color indexed="8"/>
      <name val="ＭＳ Ｐゴシック"/>
      <family val="3"/>
      <charset val="128"/>
    </font>
    <font>
      <sz val="18"/>
      <color theme="1"/>
      <name val="ＭＳ Ｐゴシック"/>
      <family val="3"/>
      <charset val="128"/>
      <scheme val="minor"/>
    </font>
    <font>
      <b/>
      <sz val="14"/>
      <color indexed="8"/>
      <name val="ＭＳ Ｐゴシック"/>
      <family val="3"/>
      <charset val="128"/>
    </font>
    <font>
      <b/>
      <sz val="11"/>
      <color theme="1"/>
      <name val="ＭＳ Ｐゴシック"/>
      <family val="3"/>
      <charset val="128"/>
      <scheme val="minor"/>
    </font>
    <font>
      <b/>
      <sz val="13"/>
      <color indexed="8"/>
      <name val="ＭＳ Ｐゴシック"/>
      <family val="3"/>
      <charset val="128"/>
    </font>
    <font>
      <b/>
      <sz val="22"/>
      <color indexed="8"/>
      <name val="ＭＳ Ｐゴシック"/>
      <family val="3"/>
      <charset val="128"/>
    </font>
    <font>
      <b/>
      <sz val="12"/>
      <color indexed="8"/>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b/>
      <sz val="28"/>
      <color theme="1"/>
      <name val="Meiryo UI"/>
      <family val="3"/>
      <charset val="128"/>
    </font>
    <font>
      <sz val="11"/>
      <color theme="1"/>
      <name val="ＭＳ Ｐゴシック"/>
      <family val="3"/>
      <charset val="128"/>
      <scheme val="minor"/>
    </font>
    <font>
      <b/>
      <sz val="16"/>
      <color indexed="8"/>
      <name val="ＭＳ Ｐゴシック"/>
      <family val="3"/>
      <charset val="128"/>
      <scheme val="minor"/>
    </font>
    <font>
      <sz val="12"/>
      <color indexed="8"/>
      <name val="ＭＳ Ｐゴシック"/>
      <family val="3"/>
      <charset val="128"/>
      <scheme val="minor"/>
    </font>
    <font>
      <b/>
      <sz val="20"/>
      <color indexed="8"/>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26"/>
      <name val="HG丸ｺﾞｼｯｸM-PRO"/>
      <family val="3"/>
      <charset val="128"/>
    </font>
    <font>
      <sz val="11"/>
      <name val="HG丸ｺﾞｼｯｸM-PRO"/>
      <family val="3"/>
      <charset val="128"/>
    </font>
    <font>
      <sz val="36"/>
      <name val="HG丸ｺﾞｼｯｸM-PRO"/>
      <family val="3"/>
      <charset val="128"/>
    </font>
    <font>
      <sz val="14"/>
      <name val="HG丸ｺﾞｼｯｸM-PRO"/>
      <family val="3"/>
      <charset val="128"/>
    </font>
    <font>
      <sz val="16"/>
      <name val="HG丸ｺﾞｼｯｸM-PRO"/>
      <family val="3"/>
      <charset val="128"/>
    </font>
    <font>
      <sz val="11"/>
      <name val="ＭＳ Ｐゴシック"/>
      <family val="3"/>
      <charset val="128"/>
    </font>
    <font>
      <b/>
      <sz val="16"/>
      <name val="HG丸ｺﾞｼｯｸM-PRO"/>
      <family val="3"/>
      <charset val="128"/>
    </font>
    <font>
      <b/>
      <sz val="14"/>
      <name val="HG丸ｺﾞｼｯｸM-PRO"/>
      <family val="3"/>
      <charset val="128"/>
    </font>
    <font>
      <b/>
      <sz val="18"/>
      <name val="HG丸ｺﾞｼｯｸM-PRO"/>
      <family val="3"/>
      <charset val="128"/>
    </font>
    <font>
      <sz val="10"/>
      <name val="HG丸ｺﾞｼｯｸM-PRO"/>
      <family val="3"/>
      <charset val="128"/>
    </font>
    <font>
      <sz val="10"/>
      <name val="ＭＳ Ｐゴシック"/>
      <family val="3"/>
      <charset val="128"/>
    </font>
    <font>
      <sz val="8"/>
      <name val="HG丸ｺﾞｼｯｸM-PRO"/>
      <family val="3"/>
      <charset val="128"/>
    </font>
    <font>
      <sz val="12"/>
      <name val="HG丸ｺﾞｼｯｸM-PRO"/>
      <family val="3"/>
      <charset val="128"/>
    </font>
    <font>
      <sz val="4"/>
      <name val="HG丸ｺﾞｼｯｸM-PRO"/>
      <family val="3"/>
      <charset val="128"/>
    </font>
    <font>
      <sz val="6"/>
      <name val="HG丸ｺﾞｼｯｸM-PRO"/>
      <family val="3"/>
      <charset val="128"/>
    </font>
    <font>
      <sz val="18"/>
      <name val="HG丸ｺﾞｼｯｸM-PRO"/>
      <family val="3"/>
      <charset val="128"/>
    </font>
    <font>
      <sz val="12"/>
      <name val="ＭＳ Ｐゴシック"/>
      <family val="3"/>
      <charset val="128"/>
    </font>
    <font>
      <sz val="11"/>
      <color rgb="FFFF0000"/>
      <name val="HG丸ｺﾞｼｯｸM-PRO"/>
      <family val="3"/>
      <charset val="128"/>
    </font>
    <font>
      <sz val="14"/>
      <name val="ＭＳ Ｐゴシック"/>
      <family val="3"/>
      <charset val="128"/>
    </font>
    <font>
      <sz val="9"/>
      <name val="HG丸ｺﾞｼｯｸM-PRO"/>
      <family val="3"/>
      <charset val="128"/>
    </font>
    <font>
      <sz val="9"/>
      <name val="ＭＳ Ｐゴシック"/>
      <family val="3"/>
      <charset val="128"/>
    </font>
    <font>
      <b/>
      <sz val="26"/>
      <color theme="1"/>
      <name val="Meiryo UI"/>
      <family val="3"/>
      <charset val="128"/>
    </font>
    <font>
      <sz val="26"/>
      <color theme="1"/>
      <name val="ＭＳ Ｐゴシック"/>
      <family val="3"/>
      <charset val="128"/>
      <scheme val="minor"/>
    </font>
    <font>
      <b/>
      <sz val="22"/>
      <color theme="1"/>
      <name val="Meiryo UI"/>
      <family val="3"/>
      <charset val="128"/>
    </font>
    <font>
      <sz val="12"/>
      <color theme="1"/>
      <name val="Meiryo UI"/>
      <family val="3"/>
      <charset val="128"/>
    </font>
    <font>
      <sz val="10.5"/>
      <color theme="1"/>
      <name val="Meiryo UI"/>
      <family val="3"/>
      <charset val="128"/>
    </font>
    <font>
      <sz val="16"/>
      <color theme="1"/>
      <name val="Meiryo UI"/>
      <family val="3"/>
      <charset val="128"/>
    </font>
    <font>
      <sz val="14"/>
      <color theme="1"/>
      <name val="Meiryo UI"/>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uble">
        <color auto="1"/>
      </bottom>
      <diagonal/>
    </border>
    <border>
      <left style="double">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bottom style="thick">
        <color rgb="FFFF0000"/>
      </bottom>
      <diagonal/>
    </border>
    <border>
      <left/>
      <right style="thin">
        <color indexed="64"/>
      </right>
      <top/>
      <bottom style="thick">
        <color rgb="FFFF0000"/>
      </bottom>
      <diagonal/>
    </border>
    <border>
      <left style="thick">
        <color rgb="FFFF0000"/>
      </left>
      <right/>
      <top style="thick">
        <color rgb="FFFF0000"/>
      </top>
      <bottom/>
      <diagonal/>
    </border>
    <border>
      <left/>
      <right/>
      <top/>
      <bottom style="thick">
        <color rgb="FFFF0000"/>
      </bottom>
      <diagonal/>
    </border>
    <border>
      <left/>
      <right/>
      <top style="thick">
        <color rgb="FFFF0000"/>
      </top>
      <bottom/>
      <diagonal/>
    </border>
    <border>
      <left style="thick">
        <color rgb="FFFF0000"/>
      </left>
      <right/>
      <top/>
      <bottom/>
      <diagonal/>
    </border>
    <border>
      <left style="thick">
        <color rgb="FFFF0000"/>
      </left>
      <right/>
      <top/>
      <bottom style="thick">
        <color rgb="FFFF0000"/>
      </bottom>
      <diagonal/>
    </border>
    <border>
      <left style="thin">
        <color indexed="64"/>
      </left>
      <right/>
      <top style="thick">
        <color rgb="FFFF0000"/>
      </top>
      <bottom/>
      <diagonal/>
    </border>
    <border>
      <left/>
      <right style="thin">
        <color indexed="64"/>
      </right>
      <top style="thick">
        <color rgb="FFFF0000"/>
      </top>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style="thick">
        <color rgb="FFFF0000"/>
      </left>
      <right/>
      <top style="thin">
        <color indexed="64"/>
      </top>
      <bottom/>
      <diagonal/>
    </border>
    <border>
      <left style="thick">
        <color rgb="FFFF0000"/>
      </left>
      <right/>
      <top/>
      <bottom style="thin">
        <color indexed="64"/>
      </bottom>
      <diagonal/>
    </border>
    <border>
      <left/>
      <right/>
      <top/>
      <bottom style="medium">
        <color indexed="64"/>
      </bottom>
      <diagonal/>
    </border>
    <border>
      <left/>
      <right/>
      <top style="double">
        <color auto="1"/>
      </top>
      <bottom/>
      <diagonal/>
    </border>
  </borders>
  <cellStyleXfs count="2">
    <xf numFmtId="0" fontId="0" fillId="0" borderId="0">
      <alignment vertical="center"/>
    </xf>
    <xf numFmtId="0" fontId="24" fillId="0" borderId="0">
      <alignment vertical="center"/>
    </xf>
  </cellStyleXfs>
  <cellXfs count="431">
    <xf numFmtId="0" fontId="0" fillId="0" borderId="0" xfId="0">
      <alignment vertical="center"/>
    </xf>
    <xf numFmtId="0" fontId="13" fillId="0" borderId="13" xfId="0" applyFont="1" applyFill="1" applyBorder="1" applyAlignment="1">
      <alignment horizontal="left" vertical="center" shrinkToFit="1"/>
    </xf>
    <xf numFmtId="0" fontId="0" fillId="0" borderId="0" xfId="0" applyBorder="1">
      <alignment vertical="center"/>
    </xf>
    <xf numFmtId="0" fontId="0" fillId="0" borderId="2" xfId="0" applyBorder="1">
      <alignment vertical="center"/>
    </xf>
    <xf numFmtId="0" fontId="0" fillId="0" borderId="8" xfId="0" applyBorder="1">
      <alignment vertical="center"/>
    </xf>
    <xf numFmtId="0" fontId="0" fillId="0" borderId="7" xfId="0" applyBorder="1">
      <alignment vertical="center"/>
    </xf>
    <xf numFmtId="0" fontId="0" fillId="0" borderId="4" xfId="0" applyBorder="1">
      <alignment vertical="center"/>
    </xf>
    <xf numFmtId="0" fontId="0" fillId="0" borderId="10" xfId="0" applyBorder="1">
      <alignment vertical="center"/>
    </xf>
    <xf numFmtId="0" fontId="0" fillId="0" borderId="9" xfId="0" applyBorder="1">
      <alignment vertical="center"/>
    </xf>
    <xf numFmtId="0" fontId="0" fillId="0" borderId="5" xfId="0" applyBorder="1">
      <alignment vertical="center"/>
    </xf>
    <xf numFmtId="0" fontId="0" fillId="0" borderId="6" xfId="0" applyBorder="1">
      <alignment vertical="center"/>
    </xf>
    <xf numFmtId="0" fontId="0" fillId="0" borderId="0" xfId="0" applyAlignment="1">
      <alignment horizontal="left" vertical="center"/>
    </xf>
    <xf numFmtId="0" fontId="0" fillId="0" borderId="6" xfId="0" applyBorder="1" applyAlignment="1">
      <alignment horizontal="center" vertical="center" shrinkToFit="1"/>
    </xf>
    <xf numFmtId="0" fontId="3" fillId="0" borderId="0" xfId="0" applyFont="1" applyFill="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lignment vertical="center"/>
    </xf>
    <xf numFmtId="0" fontId="6" fillId="0" borderId="13" xfId="0" applyFont="1" applyFill="1" applyBorder="1" applyAlignment="1">
      <alignment horizontal="center" vertical="center" shrinkToFit="1"/>
    </xf>
    <xf numFmtId="0" fontId="6" fillId="0" borderId="13" xfId="0" applyFont="1" applyFill="1" applyBorder="1" applyAlignment="1">
      <alignment horizontal="center" vertical="center" wrapText="1"/>
    </xf>
    <xf numFmtId="0" fontId="8" fillId="0" borderId="13" xfId="0" applyFont="1" applyFill="1" applyBorder="1" applyAlignment="1">
      <alignment vertical="center" shrinkToFit="1"/>
    </xf>
    <xf numFmtId="0" fontId="8" fillId="0" borderId="13" xfId="0" applyFont="1" applyFill="1" applyBorder="1" applyAlignment="1">
      <alignment horizontal="left" vertical="center" shrinkToFit="1"/>
    </xf>
    <xf numFmtId="0" fontId="8" fillId="0" borderId="13" xfId="0" applyFont="1" applyFill="1" applyBorder="1" applyAlignment="1">
      <alignment horizontal="center" vertical="center" shrinkToFit="1"/>
    </xf>
    <xf numFmtId="0" fontId="8" fillId="0" borderId="13" xfId="0" applyFont="1" applyFill="1" applyBorder="1" applyAlignment="1">
      <alignment vertical="center"/>
    </xf>
    <xf numFmtId="0" fontId="9" fillId="0" borderId="13" xfId="0" applyFont="1" applyFill="1" applyBorder="1" applyAlignment="1">
      <alignment horizontal="left" vertical="center" shrinkToFit="1"/>
    </xf>
    <xf numFmtId="0" fontId="7" fillId="0" borderId="0" xfId="0" applyFont="1" applyFill="1" applyBorder="1" applyAlignment="1">
      <alignment horizontal="center" vertical="center" textRotation="255"/>
    </xf>
    <xf numFmtId="0" fontId="8" fillId="0" borderId="0" xfId="0" applyFont="1" applyFill="1" applyBorder="1" applyAlignment="1">
      <alignment vertical="center"/>
    </xf>
    <xf numFmtId="0" fontId="9"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2" xfId="0" applyFont="1" applyFill="1" applyBorder="1" applyAlignment="1">
      <alignment vertical="center"/>
    </xf>
    <xf numFmtId="0" fontId="8" fillId="0" borderId="2" xfId="0" applyFont="1" applyFill="1" applyBorder="1" applyAlignment="1">
      <alignment horizontal="left" vertical="center" indent="1"/>
    </xf>
    <xf numFmtId="0" fontId="8" fillId="0" borderId="2" xfId="0" applyFont="1" applyFill="1" applyBorder="1" applyAlignment="1">
      <alignment horizontal="center" vertical="center"/>
    </xf>
    <xf numFmtId="0" fontId="8" fillId="0" borderId="0" xfId="0" applyFont="1" applyFill="1" applyBorder="1" applyAlignment="1">
      <alignment horizontal="left" vertical="center" indent="1"/>
    </xf>
    <xf numFmtId="0" fontId="8" fillId="0" borderId="0" xfId="0" applyFont="1" applyFill="1" applyBorder="1" applyAlignment="1">
      <alignment horizontal="left" vertical="center"/>
    </xf>
    <xf numFmtId="0" fontId="3" fillId="0" borderId="0" xfId="0" applyFont="1" applyFill="1" applyBorder="1" applyAlignment="1">
      <alignment vertical="center"/>
    </xf>
    <xf numFmtId="0" fontId="6" fillId="0" borderId="1" xfId="0" applyFont="1" applyFill="1" applyBorder="1" applyAlignment="1">
      <alignment horizontal="center" vertical="center"/>
    </xf>
    <xf numFmtId="0" fontId="0" fillId="0" borderId="0" xfId="0" applyAlignment="1">
      <alignment vertical="center" shrinkToFit="1"/>
    </xf>
    <xf numFmtId="0" fontId="16" fillId="0" borderId="15" xfId="0" applyFont="1" applyBorder="1" applyAlignment="1">
      <alignment horizontal="center" vertical="center" shrinkToFit="1"/>
    </xf>
    <xf numFmtId="0" fontId="0" fillId="0" borderId="23" xfId="0" applyBorder="1" applyAlignment="1">
      <alignment vertical="center" shrinkToFit="1"/>
    </xf>
    <xf numFmtId="0" fontId="0" fillId="0" borderId="20" xfId="0" applyBorder="1" applyAlignment="1">
      <alignment horizontal="center" vertical="center" shrinkToFit="1"/>
    </xf>
    <xf numFmtId="0" fontId="0" fillId="0" borderId="4" xfId="0" quotePrefix="1" applyBorder="1" applyAlignment="1">
      <alignment horizontal="center" vertical="top" shrinkToFit="1"/>
    </xf>
    <xf numFmtId="0" fontId="0" fillId="0" borderId="39" xfId="0" applyBorder="1" applyAlignment="1">
      <alignment horizontal="center" vertical="center" shrinkToFit="1"/>
    </xf>
    <xf numFmtId="0" fontId="0" fillId="0" borderId="37" xfId="0" quotePrefix="1" applyBorder="1" applyAlignment="1">
      <alignment horizontal="center" vertical="top" shrinkToFit="1"/>
    </xf>
    <xf numFmtId="0" fontId="0" fillId="0" borderId="40" xfId="0" applyBorder="1" applyAlignment="1">
      <alignment horizontal="center" vertical="center" shrinkToFit="1"/>
    </xf>
    <xf numFmtId="0" fontId="0" fillId="0" borderId="45" xfId="0" applyBorder="1" applyAlignment="1">
      <alignment vertical="center" shrinkToFit="1"/>
    </xf>
    <xf numFmtId="0" fontId="0" fillId="0" borderId="43" xfId="0" applyBorder="1" applyAlignment="1">
      <alignment horizontal="center" vertical="center" shrinkToFit="1"/>
    </xf>
    <xf numFmtId="0" fontId="16" fillId="0" borderId="46" xfId="0" applyFont="1" applyBorder="1" applyAlignment="1">
      <alignment horizontal="center" vertical="center" shrinkToFit="1"/>
    </xf>
    <xf numFmtId="0" fontId="0" fillId="0" borderId="0" xfId="0" applyAlignment="1">
      <alignment horizontal="center" vertical="center"/>
    </xf>
    <xf numFmtId="0" fontId="13" fillId="0" borderId="13" xfId="0" applyFont="1" applyFill="1" applyBorder="1" applyAlignment="1">
      <alignment horizontal="right" vertical="center" shrinkToFit="1"/>
    </xf>
    <xf numFmtId="0" fontId="13" fillId="2" borderId="13" xfId="0" applyFont="1" applyFill="1" applyBorder="1" applyAlignment="1">
      <alignment horizontal="left" vertical="center" shrinkToFit="1"/>
    </xf>
    <xf numFmtId="0" fontId="0" fillId="0" borderId="13" xfId="0" applyFont="1" applyFill="1" applyBorder="1" applyAlignment="1">
      <alignment horizontal="left" vertical="center" shrinkToFit="1"/>
    </xf>
    <xf numFmtId="0" fontId="0" fillId="0" borderId="0" xfId="0" applyAlignment="1">
      <alignment horizontal="center" vertical="center"/>
    </xf>
    <xf numFmtId="0" fontId="0" fillId="0" borderId="13"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2" borderId="13" xfId="0"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22" xfId="0" applyBorder="1" applyAlignment="1">
      <alignment horizontal="center" vertical="center" shrinkToFit="1"/>
    </xf>
    <xf numFmtId="0" fontId="0" fillId="0" borderId="0" xfId="0" applyBorder="1" applyAlignment="1">
      <alignment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0" xfId="0" quotePrefix="1" applyBorder="1" applyAlignment="1">
      <alignment horizontal="center" vertical="top" shrinkToFit="1"/>
    </xf>
    <xf numFmtId="0" fontId="0" fillId="0" borderId="9" xfId="0" applyBorder="1" applyAlignment="1">
      <alignment horizontal="center" vertical="center" shrinkToFit="1"/>
    </xf>
    <xf numFmtId="0" fontId="0" fillId="0" borderId="21" xfId="0" applyBorder="1" applyAlignment="1">
      <alignment vertical="center" shrinkToFit="1"/>
    </xf>
    <xf numFmtId="0" fontId="16" fillId="0" borderId="31" xfId="0" applyFont="1" applyBorder="1" applyAlignment="1">
      <alignment horizontal="center" vertical="center" shrinkToFit="1"/>
    </xf>
    <xf numFmtId="0" fontId="16" fillId="0" borderId="0" xfId="0" applyFont="1" applyBorder="1" applyAlignment="1">
      <alignment horizontal="center" vertical="center" shrinkToFit="1"/>
    </xf>
    <xf numFmtId="0" fontId="18" fillId="0" borderId="0" xfId="0" applyFont="1" applyBorder="1" applyAlignment="1">
      <alignment vertical="center" shrinkToFit="1"/>
    </xf>
    <xf numFmtId="0" fontId="20" fillId="0" borderId="0" xfId="0" applyFont="1" applyBorder="1" applyAlignment="1">
      <alignment horizontal="center" vertical="center" shrinkToFit="1"/>
    </xf>
    <xf numFmtId="0" fontId="12" fillId="0" borderId="0" xfId="0" applyFont="1" applyBorder="1" applyAlignment="1">
      <alignment horizontal="center" vertical="center" shrinkToFit="1"/>
    </xf>
    <xf numFmtId="0" fontId="11" fillId="0" borderId="0" xfId="0" applyFont="1" applyBorder="1" applyAlignment="1">
      <alignment horizontal="center" vertical="center" shrinkToFit="1"/>
    </xf>
    <xf numFmtId="0" fontId="0" fillId="0" borderId="0" xfId="0" applyAlignment="1">
      <alignment horizontal="center" vertical="center" shrinkToFit="1"/>
    </xf>
    <xf numFmtId="0" fontId="0" fillId="0" borderId="0" xfId="0" applyBorder="1" applyAlignment="1">
      <alignment horizontal="center" vertical="center"/>
    </xf>
    <xf numFmtId="0" fontId="0" fillId="0" borderId="0" xfId="0" applyFill="1" applyAlignment="1">
      <alignment horizontal="center" vertical="center"/>
    </xf>
    <xf numFmtId="0" fontId="0" fillId="0" borderId="0" xfId="0" applyFont="1" applyFill="1" applyAlignment="1">
      <alignment vertical="center" shrinkToFit="1"/>
    </xf>
    <xf numFmtId="0" fontId="27" fillId="0" borderId="0" xfId="0" applyFont="1" applyFill="1" applyAlignment="1">
      <alignment horizontal="center" vertical="center" shrinkToFit="1"/>
    </xf>
    <xf numFmtId="0" fontId="0" fillId="0" borderId="0" xfId="0" applyFont="1" applyFill="1" applyAlignment="1">
      <alignment horizontal="center" vertical="center" shrinkToFit="1"/>
    </xf>
    <xf numFmtId="20" fontId="0" fillId="0" borderId="13" xfId="0" applyNumberFormat="1" applyFont="1" applyFill="1" applyBorder="1" applyAlignment="1">
      <alignment horizontal="center" vertical="center" shrinkToFit="1"/>
    </xf>
    <xf numFmtId="0" fontId="26" fillId="0" borderId="13"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20" fontId="0" fillId="2" borderId="13" xfId="0" applyNumberFormat="1" applyFont="1" applyFill="1" applyBorder="1" applyAlignment="1">
      <alignment horizontal="center" vertical="center" shrinkToFit="1"/>
    </xf>
    <xf numFmtId="0" fontId="26" fillId="2" borderId="13"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28" fillId="0" borderId="13" xfId="0" applyFont="1" applyFill="1" applyBorder="1" applyAlignment="1">
      <alignment horizontal="center" vertical="center" shrinkToFit="1"/>
    </xf>
    <xf numFmtId="0" fontId="0" fillId="0" borderId="13" xfId="0" applyFont="1" applyFill="1" applyBorder="1" applyAlignment="1">
      <alignment horizontal="right" vertical="center" shrinkToFit="1"/>
    </xf>
    <xf numFmtId="0" fontId="0" fillId="2" borderId="13" xfId="0" applyFont="1" applyFill="1" applyBorder="1" applyAlignment="1">
      <alignment horizontal="left" vertical="center" shrinkToFit="1"/>
    </xf>
    <xf numFmtId="0" fontId="0" fillId="2" borderId="13" xfId="0" applyFont="1" applyFill="1" applyBorder="1" applyAlignment="1">
      <alignment horizontal="right" vertical="center" shrinkToFit="1"/>
    </xf>
    <xf numFmtId="0" fontId="28" fillId="2" borderId="13" xfId="0" applyFont="1" applyFill="1" applyBorder="1" applyAlignment="1">
      <alignment horizontal="center" vertical="center" shrinkToFit="1"/>
    </xf>
    <xf numFmtId="0" fontId="0" fillId="2" borderId="1" xfId="0" applyFont="1" applyFill="1" applyBorder="1" applyAlignment="1">
      <alignment horizontal="left" vertical="center" shrinkToFit="1"/>
    </xf>
    <xf numFmtId="0" fontId="0" fillId="2" borderId="1" xfId="0" applyFont="1" applyFill="1" applyBorder="1" applyAlignment="1">
      <alignment horizontal="center" vertical="center" shrinkToFit="1"/>
    </xf>
    <xf numFmtId="0" fontId="0" fillId="2" borderId="1" xfId="0" applyFont="1" applyFill="1" applyBorder="1" applyAlignment="1">
      <alignment horizontal="right" vertical="center" shrinkToFit="1"/>
    </xf>
    <xf numFmtId="0" fontId="26" fillId="2" borderId="1" xfId="0" applyFont="1" applyFill="1" applyBorder="1" applyAlignment="1">
      <alignment horizontal="center" vertical="center" shrinkToFit="1"/>
    </xf>
    <xf numFmtId="0" fontId="0" fillId="0" borderId="13" xfId="0" applyFont="1" applyFill="1" applyBorder="1" applyAlignment="1">
      <alignment vertical="center" shrinkToFit="1"/>
    </xf>
    <xf numFmtId="0" fontId="0" fillId="2" borderId="13" xfId="0" applyFont="1" applyFill="1" applyBorder="1" applyAlignment="1">
      <alignment vertical="center" shrinkToFit="1"/>
    </xf>
    <xf numFmtId="0" fontId="0" fillId="0" borderId="2" xfId="0" applyFont="1" applyFill="1" applyBorder="1" applyAlignment="1">
      <alignment horizontal="center" vertical="center" shrinkToFit="1"/>
    </xf>
    <xf numFmtId="20" fontId="0" fillId="0" borderId="2" xfId="0" applyNumberFormat="1" applyFont="1" applyFill="1" applyBorder="1" applyAlignment="1">
      <alignment horizontal="center" vertical="center" shrinkToFit="1"/>
    </xf>
    <xf numFmtId="0" fontId="0" fillId="0" borderId="2" xfId="0" applyFont="1" applyFill="1" applyBorder="1" applyAlignment="1">
      <alignment vertical="center" shrinkToFit="1"/>
    </xf>
    <xf numFmtId="0" fontId="0" fillId="0" borderId="0" xfId="0" applyFont="1" applyFill="1" applyBorder="1" applyAlignment="1">
      <alignment horizontal="center" vertical="center" shrinkToFit="1"/>
    </xf>
    <xf numFmtId="20" fontId="0" fillId="0" borderId="0" xfId="0" applyNumberFormat="1"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0" fillId="0" borderId="0" xfId="0" applyFont="1" applyBorder="1" applyAlignment="1">
      <alignment vertical="center" shrinkToFit="1"/>
    </xf>
    <xf numFmtId="0" fontId="0" fillId="0" borderId="0" xfId="0" applyFont="1" applyBorder="1" applyAlignment="1">
      <alignment horizontal="center" vertical="center" shrinkToFit="1"/>
    </xf>
    <xf numFmtId="0" fontId="17" fillId="0" borderId="0" xfId="0" applyFont="1" applyAlignment="1">
      <alignment vertical="center" shrinkToFit="1"/>
    </xf>
    <xf numFmtId="0" fontId="0" fillId="0" borderId="2" xfId="0" applyBorder="1" applyAlignment="1">
      <alignment vertical="center" shrinkToFit="1"/>
    </xf>
    <xf numFmtId="0" fontId="0" fillId="0" borderId="8" xfId="0" applyBorder="1" applyAlignment="1">
      <alignment vertical="center" shrinkToFit="1"/>
    </xf>
    <xf numFmtId="0" fontId="0" fillId="0" borderId="7" xfId="0" applyBorder="1" applyAlignment="1">
      <alignment vertical="center" shrinkToFit="1"/>
    </xf>
    <xf numFmtId="0" fontId="0" fillId="0" borderId="9"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4" xfId="0" applyBorder="1" applyAlignment="1">
      <alignment vertical="center" shrinkToFit="1"/>
    </xf>
    <xf numFmtId="0" fontId="0" fillId="0" borderId="10" xfId="0" applyBorder="1" applyAlignment="1">
      <alignment vertical="center" shrinkToFit="1"/>
    </xf>
    <xf numFmtId="0" fontId="0" fillId="0" borderId="0" xfId="0" applyAlignment="1">
      <alignment horizontal="left" vertical="center" shrinkToFit="1"/>
    </xf>
    <xf numFmtId="0" fontId="0" fillId="0" borderId="47" xfId="0" applyBorder="1" applyAlignment="1">
      <alignment vertical="center" shrinkToFit="1"/>
    </xf>
    <xf numFmtId="0" fontId="0" fillId="0" borderId="48" xfId="0" applyBorder="1" applyAlignment="1">
      <alignment vertical="center" shrinkToFit="1"/>
    </xf>
    <xf numFmtId="0" fontId="0" fillId="0" borderId="50" xfId="0" applyBorder="1" applyAlignment="1">
      <alignment vertical="center" shrinkToFit="1"/>
    </xf>
    <xf numFmtId="0" fontId="0" fillId="0" borderId="49" xfId="0" applyBorder="1" applyAlignment="1">
      <alignment vertical="center" shrinkToFit="1"/>
    </xf>
    <xf numFmtId="0" fontId="0" fillId="0" borderId="51" xfId="0" applyBorder="1" applyAlignment="1">
      <alignment horizontal="center" vertical="center" shrinkToFit="1"/>
    </xf>
    <xf numFmtId="0" fontId="0" fillId="0" borderId="52" xfId="0" applyBorder="1" applyAlignment="1">
      <alignment vertical="center" shrinkToFit="1"/>
    </xf>
    <xf numFmtId="0" fontId="0" fillId="0" borderId="50" xfId="0" applyBorder="1" applyAlignment="1">
      <alignment horizontal="center" vertical="center" shrinkToFit="1"/>
    </xf>
    <xf numFmtId="0" fontId="0" fillId="0" borderId="53" xfId="0" applyBorder="1" applyAlignment="1">
      <alignment vertical="center" shrinkToFit="1"/>
    </xf>
    <xf numFmtId="0" fontId="0" fillId="0" borderId="54" xfId="0" applyBorder="1" applyAlignment="1">
      <alignment vertical="center" shrinkToFit="1"/>
    </xf>
    <xf numFmtId="0" fontId="0" fillId="0" borderId="55" xfId="0" applyBorder="1" applyAlignment="1">
      <alignment vertical="center" shrinkToFit="1"/>
    </xf>
    <xf numFmtId="0" fontId="0" fillId="0" borderId="56" xfId="0" applyBorder="1" applyAlignment="1">
      <alignment vertical="center" shrinkToFit="1"/>
    </xf>
    <xf numFmtId="0" fontId="0" fillId="0" borderId="57" xfId="0" applyBorder="1" applyAlignment="1">
      <alignment vertical="center" shrinkToFit="1"/>
    </xf>
    <xf numFmtId="0" fontId="0" fillId="0" borderId="58" xfId="0" applyBorder="1" applyAlignment="1">
      <alignment vertical="center" shrinkToFit="1"/>
    </xf>
    <xf numFmtId="0" fontId="0" fillId="0" borderId="52" xfId="0" applyBorder="1">
      <alignment vertical="center"/>
    </xf>
    <xf numFmtId="0" fontId="0" fillId="0" borderId="53" xfId="0" applyBorder="1">
      <alignment vertical="center"/>
    </xf>
    <xf numFmtId="0" fontId="0" fillId="0" borderId="47" xfId="0" applyBorder="1">
      <alignment vertical="center"/>
    </xf>
    <xf numFmtId="0" fontId="0" fillId="0" borderId="54" xfId="0" applyBorder="1">
      <alignment vertical="center"/>
    </xf>
    <xf numFmtId="0" fontId="0" fillId="0" borderId="49" xfId="0" applyBorder="1">
      <alignment vertical="center"/>
    </xf>
    <xf numFmtId="0" fontId="0" fillId="0" borderId="57" xfId="0" applyBorder="1">
      <alignment vertical="center"/>
    </xf>
    <xf numFmtId="0" fontId="0" fillId="0" borderId="58" xfId="0" applyBorder="1">
      <alignment vertical="center"/>
    </xf>
    <xf numFmtId="0" fontId="0" fillId="0" borderId="48" xfId="0" applyBorder="1">
      <alignment vertical="center"/>
    </xf>
    <xf numFmtId="0" fontId="0" fillId="0" borderId="56" xfId="0" applyBorder="1">
      <alignment vertical="center"/>
    </xf>
    <xf numFmtId="0" fontId="0" fillId="0" borderId="55" xfId="0" applyBorder="1">
      <alignment vertical="center"/>
    </xf>
    <xf numFmtId="0" fontId="29" fillId="0" borderId="13" xfId="0" applyFont="1" applyFill="1" applyBorder="1" applyAlignment="1">
      <alignment horizontal="center" vertical="center" shrinkToFit="1"/>
    </xf>
    <xf numFmtId="0" fontId="29" fillId="2" borderId="13" xfId="0" applyFont="1" applyFill="1" applyBorder="1" applyAlignment="1">
      <alignment horizontal="center" vertical="center" shrinkToFit="1"/>
    </xf>
    <xf numFmtId="0" fontId="0" fillId="0" borderId="59" xfId="0" applyBorder="1" applyAlignment="1">
      <alignment vertical="center" shrinkToFit="1"/>
    </xf>
    <xf numFmtId="0" fontId="0" fillId="0" borderId="51" xfId="0" applyBorder="1" applyAlignment="1">
      <alignment vertical="center" shrinkToFit="1"/>
    </xf>
    <xf numFmtId="0" fontId="0" fillId="0" borderId="0" xfId="0" applyBorder="1" applyAlignment="1">
      <alignment horizontal="right" vertical="center" shrinkToFit="1"/>
    </xf>
    <xf numFmtId="0" fontId="0" fillId="0" borderId="52" xfId="0" applyBorder="1" applyAlignment="1">
      <alignment horizontal="center" vertical="center" shrinkToFit="1"/>
    </xf>
    <xf numFmtId="0" fontId="0" fillId="0" borderId="50" xfId="0" applyBorder="1" applyAlignment="1">
      <alignment horizontal="right" vertical="center" shrinkToFit="1"/>
    </xf>
    <xf numFmtId="0" fontId="0" fillId="0" borderId="0" xfId="0" applyBorder="1" applyAlignment="1">
      <alignment horizontal="right" vertical="center"/>
    </xf>
    <xf numFmtId="0" fontId="0" fillId="0" borderId="53" xfId="0" applyBorder="1" applyAlignment="1">
      <alignment horizontal="center" vertical="center" shrinkToFit="1"/>
    </xf>
    <xf numFmtId="0" fontId="0" fillId="0" borderId="50" xfId="0" applyBorder="1" applyAlignment="1">
      <alignment horizontal="right" vertical="center"/>
    </xf>
    <xf numFmtId="0" fontId="0" fillId="0" borderId="60" xfId="0" applyBorder="1">
      <alignment vertical="center"/>
    </xf>
    <xf numFmtId="0" fontId="31" fillId="0" borderId="0" xfId="0" applyFont="1" applyFill="1" applyAlignment="1">
      <alignment horizontal="center" vertical="center"/>
    </xf>
    <xf numFmtId="0" fontId="30" fillId="0" borderId="0" xfId="0" applyFont="1" applyFill="1" applyAlignment="1">
      <alignment horizontal="center" vertical="center"/>
    </xf>
    <xf numFmtId="0" fontId="32" fillId="0" borderId="0" xfId="0" applyFont="1" applyFill="1" applyAlignment="1">
      <alignment horizontal="center" vertical="center"/>
    </xf>
    <xf numFmtId="0" fontId="33" fillId="0" borderId="0" xfId="0" applyFont="1" applyFill="1" applyAlignment="1">
      <alignment horizontal="center" vertical="center"/>
    </xf>
    <xf numFmtId="0" fontId="31"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2" xfId="0" applyFont="1" applyFill="1" applyBorder="1" applyAlignment="1">
      <alignment horizontal="center" vertical="center"/>
    </xf>
    <xf numFmtId="0" fontId="0" fillId="0" borderId="19"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9" xfId="0" applyFill="1" applyBorder="1" applyAlignment="1">
      <alignment horizontal="center" vertical="center" shrinkToFit="1"/>
    </xf>
    <xf numFmtId="0" fontId="35" fillId="0" borderId="0" xfId="0" applyFont="1" applyFill="1" applyBorder="1" applyAlignment="1">
      <alignment horizontal="center" vertical="center" textRotation="90"/>
    </xf>
    <xf numFmtId="0" fontId="31" fillId="0" borderId="5"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19" xfId="0" applyFont="1" applyFill="1" applyBorder="1" applyAlignment="1">
      <alignment horizontal="center" vertical="center"/>
    </xf>
    <xf numFmtId="0" fontId="31" fillId="0" borderId="61" xfId="0" applyFont="1" applyFill="1" applyBorder="1" applyAlignment="1">
      <alignment horizontal="center" vertical="center"/>
    </xf>
    <xf numFmtId="0" fontId="43" fillId="0" borderId="0"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16" xfId="0" applyFont="1" applyFill="1" applyBorder="1" applyAlignment="1">
      <alignment horizontal="center" vertical="center"/>
    </xf>
    <xf numFmtId="0" fontId="43" fillId="0" borderId="16" xfId="0" applyFont="1" applyFill="1" applyBorder="1" applyAlignment="1">
      <alignment horizontal="center" vertical="center"/>
    </xf>
    <xf numFmtId="0" fontId="35" fillId="0" borderId="0" xfId="0" applyFont="1" applyFill="1" applyAlignment="1">
      <alignment horizontal="center" vertical="center"/>
    </xf>
    <xf numFmtId="0" fontId="41" fillId="0" borderId="0" xfId="0" applyFont="1" applyFill="1" applyAlignment="1">
      <alignment horizontal="center" vertical="center"/>
    </xf>
    <xf numFmtId="0" fontId="35" fillId="0" borderId="0" xfId="0" applyFont="1" applyFill="1" applyBorder="1" applyAlignment="1">
      <alignment horizontal="center" vertical="center"/>
    </xf>
    <xf numFmtId="0" fontId="42" fillId="0" borderId="2" xfId="0" applyFont="1" applyFill="1" applyBorder="1" applyAlignment="1">
      <alignment horizontal="center" vertical="center" textRotation="255" shrinkToFit="1"/>
    </xf>
    <xf numFmtId="0" fontId="0" fillId="0" borderId="2" xfId="0" applyFill="1" applyBorder="1" applyAlignment="1">
      <alignment horizontal="center" vertical="center" textRotation="255" shrinkToFit="1"/>
    </xf>
    <xf numFmtId="0" fontId="31" fillId="0" borderId="17" xfId="0" applyFont="1" applyFill="1" applyBorder="1" applyAlignment="1">
      <alignment horizontal="center" vertical="center"/>
    </xf>
    <xf numFmtId="0" fontId="31" fillId="0" borderId="18" xfId="0" applyFont="1" applyFill="1" applyBorder="1" applyAlignment="1">
      <alignment horizontal="center" vertical="center"/>
    </xf>
    <xf numFmtId="0" fontId="0" fillId="0" borderId="0" xfId="0" applyFill="1" applyBorder="1" applyAlignment="1">
      <alignment horizontal="center" vertical="center" textRotation="255" shrinkToFit="1"/>
    </xf>
    <xf numFmtId="0" fontId="46" fillId="0" borderId="0" xfId="0" applyFont="1" applyFill="1" applyBorder="1" applyAlignment="1">
      <alignment horizontal="center" vertical="center" textRotation="90"/>
    </xf>
    <xf numFmtId="0" fontId="31" fillId="0" borderId="6" xfId="0" applyFont="1" applyFill="1" applyBorder="1" applyAlignment="1">
      <alignment horizontal="center" vertical="center"/>
    </xf>
    <xf numFmtId="0" fontId="0" fillId="0" borderId="4" xfId="0" applyFill="1" applyBorder="1" applyAlignment="1">
      <alignment horizontal="center" vertical="center" textRotation="255" shrinkToFit="1"/>
    </xf>
    <xf numFmtId="0" fontId="31" fillId="0" borderId="36" xfId="0" applyFont="1" applyFill="1" applyBorder="1" applyAlignment="1">
      <alignment horizontal="center" vertical="center"/>
    </xf>
    <xf numFmtId="0" fontId="43" fillId="0" borderId="17" xfId="0" applyFont="1" applyFill="1" applyBorder="1" applyAlignment="1">
      <alignment horizontal="center" vertical="center"/>
    </xf>
    <xf numFmtId="0" fontId="47" fillId="0" borderId="0" xfId="0" applyFont="1" applyFill="1" applyAlignment="1">
      <alignment horizontal="left" vertical="center"/>
    </xf>
    <xf numFmtId="0" fontId="43" fillId="0" borderId="18" xfId="0" applyFont="1" applyFill="1" applyBorder="1" applyAlignment="1">
      <alignment horizontal="center" vertical="center"/>
    </xf>
    <xf numFmtId="0" fontId="43" fillId="0" borderId="35"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0" xfId="0" applyFont="1" applyFill="1" applyBorder="1" applyAlignment="1">
      <alignment horizontal="left" vertical="center"/>
    </xf>
    <xf numFmtId="0" fontId="0" fillId="0" borderId="0" xfId="0" applyFill="1" applyAlignment="1">
      <alignment vertical="center"/>
    </xf>
    <xf numFmtId="0" fontId="31" fillId="0" borderId="4" xfId="0" applyFont="1" applyFill="1" applyBorder="1" applyAlignment="1">
      <alignment horizontal="center" vertical="center"/>
    </xf>
    <xf numFmtId="0" fontId="46" fillId="0" borderId="0" xfId="0" applyFont="1" applyFill="1" applyBorder="1" applyAlignment="1">
      <alignment vertical="center" textRotation="255" shrinkToFit="1"/>
    </xf>
    <xf numFmtId="0" fontId="46" fillId="0" borderId="0" xfId="0" applyFont="1" applyFill="1" applyBorder="1" applyAlignment="1">
      <alignment horizontal="center" vertical="center"/>
    </xf>
    <xf numFmtId="0" fontId="46" fillId="0" borderId="14" xfId="0" applyFont="1" applyFill="1" applyBorder="1" applyAlignment="1">
      <alignment horizontal="center" vertical="center" textRotation="255" shrinkToFit="1"/>
    </xf>
    <xf numFmtId="0" fontId="31" fillId="0" borderId="22"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0" xfId="0" applyFont="1" applyFill="1" applyAlignment="1">
      <alignment horizontal="left" vertical="center"/>
    </xf>
    <xf numFmtId="0" fontId="31" fillId="0" borderId="62" xfId="0" applyFont="1" applyFill="1" applyBorder="1" applyAlignment="1">
      <alignment horizontal="center" vertical="center"/>
    </xf>
    <xf numFmtId="0" fontId="31" fillId="0" borderId="62" xfId="0" applyFont="1" applyFill="1" applyBorder="1" applyAlignment="1">
      <alignment horizontal="left" vertical="center"/>
    </xf>
    <xf numFmtId="0" fontId="46" fillId="0" borderId="0" xfId="0" applyFont="1" applyFill="1" applyBorder="1" applyAlignment="1">
      <alignment horizontal="center" vertical="center" textRotation="255" shrinkToFit="1"/>
    </xf>
    <xf numFmtId="0" fontId="31" fillId="0" borderId="23" xfId="0" applyFont="1" applyFill="1" applyBorder="1" applyAlignment="1">
      <alignment horizontal="center" vertical="center"/>
    </xf>
    <xf numFmtId="0" fontId="42" fillId="0" borderId="14" xfId="0" applyFont="1" applyFill="1" applyBorder="1" applyAlignment="1">
      <alignment horizontal="center" vertical="center" textRotation="255" shrinkToFit="1"/>
    </xf>
    <xf numFmtId="0" fontId="31" fillId="0" borderId="14" xfId="0" applyFont="1" applyFill="1" applyBorder="1" applyAlignment="1">
      <alignment horizontal="center" vertical="center"/>
    </xf>
    <xf numFmtId="0" fontId="31" fillId="0" borderId="37" xfId="0" applyFont="1" applyFill="1" applyBorder="1" applyAlignment="1">
      <alignment horizontal="center" vertical="center"/>
    </xf>
    <xf numFmtId="0" fontId="42" fillId="0" borderId="0" xfId="0" applyFont="1" applyFill="1" applyBorder="1" applyAlignment="1">
      <alignment horizontal="center" vertical="center" textRotation="255" shrinkToFit="1"/>
    </xf>
    <xf numFmtId="0" fontId="0" fillId="0" borderId="0" xfId="0" applyFill="1" applyBorder="1" applyAlignment="1">
      <alignment vertical="center"/>
    </xf>
    <xf numFmtId="0" fontId="31" fillId="0" borderId="0" xfId="0" applyFont="1" applyFill="1" applyBorder="1" applyAlignment="1">
      <alignment horizontal="center" vertical="center" textRotation="90" shrinkToFit="1"/>
    </xf>
    <xf numFmtId="0" fontId="48" fillId="0" borderId="0" xfId="0" applyFont="1" applyFill="1" applyBorder="1" applyAlignment="1">
      <alignment horizontal="center" vertical="center"/>
    </xf>
    <xf numFmtId="0" fontId="37" fillId="0" borderId="38" xfId="0" applyFont="1" applyFill="1" applyBorder="1" applyAlignment="1">
      <alignment horizontal="center" vertical="center"/>
    </xf>
    <xf numFmtId="0" fontId="41" fillId="0" borderId="9" xfId="0" applyFont="1" applyFill="1" applyBorder="1" applyAlignment="1">
      <alignment horizontal="center" vertical="center"/>
    </xf>
    <xf numFmtId="0" fontId="46" fillId="0" borderId="19" xfId="0" applyFont="1" applyFill="1" applyBorder="1" applyAlignment="1">
      <alignment horizontal="center" vertical="center" shrinkToFit="1"/>
    </xf>
    <xf numFmtId="0" fontId="41" fillId="0" borderId="5" xfId="0" applyFont="1" applyFill="1" applyBorder="1" applyAlignment="1">
      <alignment horizontal="center" vertical="center"/>
    </xf>
    <xf numFmtId="0" fontId="3" fillId="3" borderId="0" xfId="0" applyFont="1" applyFill="1">
      <alignment vertical="center"/>
    </xf>
    <xf numFmtId="0" fontId="53" fillId="3" borderId="0" xfId="0" applyFont="1" applyFill="1" applyAlignment="1">
      <alignment horizontal="center" vertical="center"/>
    </xf>
    <xf numFmtId="0" fontId="54" fillId="3" borderId="0" xfId="0" applyFont="1" applyFill="1" applyAlignment="1">
      <alignment horizontal="justify" vertical="center"/>
    </xf>
    <xf numFmtId="0" fontId="55" fillId="3" borderId="0" xfId="0" applyFont="1" applyFill="1" applyAlignment="1">
      <alignment horizontal="justify" vertical="center"/>
    </xf>
    <xf numFmtId="0" fontId="56" fillId="3" borderId="0" xfId="0" applyFont="1" applyFill="1" applyAlignment="1">
      <alignment horizontal="justify" vertical="center"/>
    </xf>
    <xf numFmtId="0" fontId="6" fillId="3" borderId="0" xfId="0" applyFont="1" applyFill="1">
      <alignment vertical="center"/>
    </xf>
    <xf numFmtId="0" fontId="56" fillId="0" borderId="0" xfId="0" applyFont="1">
      <alignment vertical="center"/>
    </xf>
    <xf numFmtId="0" fontId="3" fillId="0" borderId="0" xfId="0" applyFont="1">
      <alignment vertical="center"/>
    </xf>
    <xf numFmtId="0" fontId="57" fillId="0" borderId="0" xfId="0" applyFont="1">
      <alignment vertical="center"/>
    </xf>
    <xf numFmtId="0" fontId="57" fillId="0" borderId="0" xfId="0" applyFont="1" applyAlignment="1">
      <alignment horizontal="left" vertical="center" indent="2"/>
    </xf>
    <xf numFmtId="0" fontId="57" fillId="0" borderId="0" xfId="0" quotePrefix="1" applyFont="1" applyAlignment="1">
      <alignment horizontal="right" vertical="center"/>
    </xf>
    <xf numFmtId="0" fontId="3" fillId="0" borderId="0" xfId="0" applyFont="1" applyAlignment="1">
      <alignment vertical="center" wrapText="1"/>
    </xf>
    <xf numFmtId="0" fontId="3" fillId="0" borderId="0" xfId="0" quotePrefix="1" applyFont="1" applyAlignment="1">
      <alignment horizontal="right" vertical="center"/>
    </xf>
    <xf numFmtId="0" fontId="3" fillId="0" borderId="0" xfId="0" applyFont="1" applyAlignment="1">
      <alignment vertical="top" wrapText="1"/>
    </xf>
    <xf numFmtId="0" fontId="51" fillId="3" borderId="0" xfId="0" applyFont="1" applyFill="1" applyAlignment="1">
      <alignment horizontal="center" vertical="center"/>
    </xf>
    <xf numFmtId="0" fontId="52" fillId="0" borderId="0" xfId="0" applyFont="1" applyAlignment="1">
      <alignment horizontal="center" vertical="center"/>
    </xf>
    <xf numFmtId="0" fontId="51" fillId="3" borderId="0" xfId="0" applyFont="1" applyFill="1" applyAlignment="1">
      <alignment horizontal="center" vertical="center" wrapText="1"/>
    </xf>
    <xf numFmtId="0" fontId="7" fillId="0" borderId="1" xfId="0" applyFont="1" applyFill="1" applyBorder="1" applyAlignment="1">
      <alignment horizontal="center" vertical="center" textRotation="255"/>
    </xf>
    <xf numFmtId="0" fontId="0" fillId="0" borderId="19" xfId="0" applyFill="1" applyBorder="1" applyAlignment="1">
      <alignment horizontal="center" vertical="center" textRotation="255"/>
    </xf>
    <xf numFmtId="0" fontId="0" fillId="0" borderId="3" xfId="0" applyFill="1" applyBorder="1" applyAlignment="1">
      <alignment horizontal="center" vertical="center" textRotation="255"/>
    </xf>
    <xf numFmtId="0" fontId="7" fillId="0" borderId="1" xfId="0" applyFont="1" applyFill="1" applyBorder="1" applyAlignment="1">
      <alignment horizontal="center" vertical="center" textRotation="255" shrinkToFit="1"/>
    </xf>
    <xf numFmtId="0" fontId="0" fillId="0" borderId="19" xfId="0" applyFill="1" applyBorder="1" applyAlignment="1">
      <alignment horizontal="center" vertical="center" textRotation="255" shrinkToFit="1"/>
    </xf>
    <xf numFmtId="0" fontId="0" fillId="0" borderId="3" xfId="0" applyFill="1" applyBorder="1" applyAlignment="1">
      <alignment horizontal="center" vertical="center" textRotation="255" shrinkToFit="1"/>
    </xf>
    <xf numFmtId="0" fontId="7" fillId="0" borderId="19" xfId="0" applyFont="1" applyFill="1" applyBorder="1" applyAlignment="1">
      <alignment horizontal="center" vertical="center" textRotation="255" shrinkToFit="1"/>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13" xfId="0" applyFont="1" applyFill="1" applyBorder="1" applyAlignment="1">
      <alignment vertical="center" shrinkToFit="1"/>
    </xf>
    <xf numFmtId="0" fontId="6" fillId="0" borderId="11" xfId="0" applyFont="1" applyFill="1" applyBorder="1" applyAlignment="1">
      <alignment vertical="center"/>
    </xf>
    <xf numFmtId="0" fontId="6" fillId="0" borderId="12" xfId="0" applyFont="1" applyFill="1" applyBorder="1" applyAlignment="1">
      <alignment vertical="center"/>
    </xf>
    <xf numFmtId="0" fontId="23" fillId="0" borderId="0" xfId="0" applyFont="1" applyFill="1" applyAlignment="1">
      <alignment horizontal="center" vertical="center" wrapText="1"/>
    </xf>
    <xf numFmtId="0" fontId="23" fillId="0" borderId="0" xfId="0" applyFont="1" applyFill="1" applyAlignment="1">
      <alignment horizontal="center" vertical="center"/>
    </xf>
    <xf numFmtId="0" fontId="17" fillId="0" borderId="0" xfId="0" applyFont="1" applyAlignment="1">
      <alignment horizontal="center" vertical="center"/>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14" xfId="0" applyFont="1" applyBorder="1" applyAlignment="1">
      <alignment vertical="center" shrinkToFit="1"/>
    </xf>
    <xf numFmtId="0" fontId="0" fillId="0" borderId="12" xfId="0" applyFont="1" applyBorder="1" applyAlignment="1">
      <alignment vertical="center" shrinkToFit="1"/>
    </xf>
    <xf numFmtId="0" fontId="0" fillId="0" borderId="12" xfId="0" applyFont="1" applyBorder="1" applyAlignment="1">
      <alignment horizontal="center" vertical="center" shrinkToFit="1"/>
    </xf>
    <xf numFmtId="20" fontId="0" fillId="0" borderId="11" xfId="0" applyNumberFormat="1" applyFont="1" applyFill="1" applyBorder="1" applyAlignment="1">
      <alignment horizontal="center" vertical="center" shrinkToFit="1"/>
    </xf>
    <xf numFmtId="20" fontId="0" fillId="2" borderId="11" xfId="0" applyNumberFormat="1"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19" xfId="0" applyFont="1" applyBorder="1" applyAlignment="1">
      <alignment vertical="center" shrinkToFit="1"/>
    </xf>
    <xf numFmtId="0" fontId="0" fillId="0" borderId="3" xfId="0" applyFont="1" applyBorder="1" applyAlignment="1">
      <alignment vertical="center" shrinkToFit="1"/>
    </xf>
    <xf numFmtId="20" fontId="0" fillId="0" borderId="1" xfId="0" applyNumberFormat="1"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 xfId="0" applyFont="1" applyFill="1" applyBorder="1" applyAlignment="1">
      <alignment horizontal="right" vertical="center" shrinkToFit="1"/>
    </xf>
    <xf numFmtId="0" fontId="0" fillId="0" borderId="19" xfId="0" applyFont="1" applyBorder="1" applyAlignment="1">
      <alignment horizontal="right" vertical="center" shrinkToFit="1"/>
    </xf>
    <xf numFmtId="0" fontId="0" fillId="0" borderId="3" xfId="0" applyFont="1" applyBorder="1" applyAlignment="1">
      <alignment horizontal="right" vertical="center" shrinkToFit="1"/>
    </xf>
    <xf numFmtId="0" fontId="11" fillId="0" borderId="15" xfId="0" applyFont="1" applyBorder="1" applyAlignment="1">
      <alignment horizontal="center" vertical="center" shrinkToFit="1"/>
    </xf>
    <xf numFmtId="0" fontId="11" fillId="0" borderId="26"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14" xfId="0" applyFont="1" applyBorder="1" applyAlignment="1">
      <alignment horizontal="center" vertical="center" shrinkToFit="1"/>
    </xf>
    <xf numFmtId="0" fontId="0" fillId="0" borderId="14" xfId="0" applyBorder="1" applyAlignment="1">
      <alignment horizontal="center" vertical="center" shrinkToFit="1"/>
    </xf>
    <xf numFmtId="0" fontId="20" fillId="0" borderId="2" xfId="0" applyFont="1" applyBorder="1" applyAlignment="1">
      <alignment horizontal="center" vertical="center" shrinkToFit="1"/>
    </xf>
    <xf numFmtId="0" fontId="0" fillId="0" borderId="2" xfId="0" applyBorder="1" applyAlignment="1">
      <alignment horizontal="center" vertical="center" shrinkToFit="1"/>
    </xf>
    <xf numFmtId="0" fontId="20" fillId="0" borderId="22"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26" xfId="0" applyFont="1" applyBorder="1" applyAlignment="1">
      <alignment horizontal="center" vertical="center" shrinkToFit="1"/>
    </xf>
    <xf numFmtId="0" fontId="16" fillId="0" borderId="13" xfId="0" quotePrefix="1" applyFont="1" applyBorder="1" applyAlignment="1">
      <alignment horizontal="center" vertical="center" shrinkToFit="1"/>
    </xf>
    <xf numFmtId="0" fontId="16" fillId="0" borderId="25" xfId="0" applyFont="1" applyBorder="1" applyAlignment="1">
      <alignment horizontal="center" vertical="center" shrinkToFit="1"/>
    </xf>
    <xf numFmtId="0" fontId="17" fillId="0" borderId="1" xfId="0" applyFont="1" applyBorder="1" applyAlignment="1">
      <alignment vertical="center" textRotation="255" shrinkToFit="1"/>
    </xf>
    <xf numFmtId="0" fontId="17" fillId="0" borderId="19" xfId="0" applyFont="1" applyBorder="1" applyAlignment="1">
      <alignment vertical="center" textRotation="255" shrinkToFit="1"/>
    </xf>
    <xf numFmtId="0" fontId="17" fillId="0" borderId="24" xfId="0" applyFont="1" applyBorder="1" applyAlignment="1">
      <alignment vertical="center" textRotation="255" shrinkToFit="1"/>
    </xf>
    <xf numFmtId="0" fontId="18" fillId="0" borderId="1" xfId="0" applyFont="1" applyBorder="1" applyAlignment="1">
      <alignment vertical="center" shrinkToFit="1"/>
    </xf>
    <xf numFmtId="0" fontId="18" fillId="0" borderId="3" xfId="0" applyFont="1" applyBorder="1" applyAlignment="1">
      <alignment vertical="center" shrinkToFit="1"/>
    </xf>
    <xf numFmtId="0" fontId="19" fillId="0" borderId="7"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10"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18" fillId="0" borderId="13" xfId="0" applyFont="1" applyBorder="1" applyAlignment="1">
      <alignment vertical="center" shrinkToFit="1"/>
    </xf>
    <xf numFmtId="0" fontId="18" fillId="0" borderId="25" xfId="0" applyFont="1" applyBorder="1" applyAlignment="1">
      <alignment vertical="center" shrinkToFit="1"/>
    </xf>
    <xf numFmtId="0" fontId="19" fillId="0" borderId="5"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9"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32" xfId="0" applyFont="1" applyBorder="1" applyAlignment="1">
      <alignment horizontal="center" vertical="center" shrinkToFit="1"/>
    </xf>
    <xf numFmtId="0" fontId="0" fillId="0" borderId="33" xfId="0" applyBorder="1" applyAlignment="1">
      <alignment horizontal="center" vertical="center" shrinkToFit="1"/>
    </xf>
    <xf numFmtId="0" fontId="16" fillId="0" borderId="27" xfId="0" quotePrefix="1" applyFont="1"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16" fillId="0" borderId="27" xfId="0" applyFont="1" applyBorder="1" applyAlignment="1">
      <alignment horizontal="center" vertical="center" shrinkToFit="1"/>
    </xf>
    <xf numFmtId="0" fontId="16" fillId="0" borderId="28"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1" xfId="0" applyFont="1" applyBorder="1" applyAlignment="1">
      <alignment horizontal="center" vertical="center" shrinkToFit="1"/>
    </xf>
    <xf numFmtId="0" fontId="18" fillId="0" borderId="19" xfId="0" applyFont="1" applyBorder="1" applyAlignment="1">
      <alignment vertical="center" shrinkToFit="1"/>
    </xf>
    <xf numFmtId="0" fontId="14" fillId="0" borderId="27" xfId="0" applyFont="1" applyBorder="1" applyAlignment="1">
      <alignment horizontal="center" vertical="center" shrinkToFit="1"/>
    </xf>
    <xf numFmtId="0" fontId="0" fillId="0" borderId="28" xfId="0" applyBorder="1" applyAlignment="1">
      <alignment vertical="center" shrinkToFit="1"/>
    </xf>
    <xf numFmtId="0" fontId="0" fillId="0" borderId="29" xfId="0" applyBorder="1" applyAlignment="1">
      <alignment vertical="center" shrinkToFit="1"/>
    </xf>
    <xf numFmtId="0" fontId="14" fillId="0" borderId="0" xfId="0" applyFont="1" applyBorder="1" applyAlignment="1">
      <alignment horizontal="center" vertical="center" shrinkToFit="1"/>
    </xf>
    <xf numFmtId="0" fontId="14" fillId="0" borderId="11" xfId="0" applyFont="1" applyBorder="1" applyAlignment="1">
      <alignment horizontal="center" vertical="center" shrinkToFit="1"/>
    </xf>
    <xf numFmtId="0" fontId="0" fillId="0" borderId="14" xfId="0" applyBorder="1" applyAlignment="1">
      <alignment vertical="center" shrinkToFit="1"/>
    </xf>
    <xf numFmtId="0" fontId="0" fillId="0" borderId="12" xfId="0" applyBorder="1" applyAlignment="1">
      <alignment vertical="center" shrinkToFit="1"/>
    </xf>
    <xf numFmtId="0" fontId="16" fillId="0" borderId="11" xfId="0" quotePrefix="1" applyFont="1" applyBorder="1" applyAlignment="1">
      <alignment horizontal="center" vertical="center" shrinkToFit="1"/>
    </xf>
    <xf numFmtId="0" fontId="0" fillId="0" borderId="12" xfId="0" applyBorder="1" applyAlignment="1">
      <alignment horizontal="center" vertical="center" shrinkToFit="1"/>
    </xf>
    <xf numFmtId="0" fontId="16" fillId="0" borderId="11"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21" xfId="0" applyFont="1" applyBorder="1" applyAlignment="1">
      <alignment horizontal="center" vertical="center" shrinkToFit="1"/>
    </xf>
    <xf numFmtId="0" fontId="0" fillId="0" borderId="22" xfId="0" applyBorder="1" applyAlignment="1">
      <alignment horizontal="center" vertical="center" shrinkToFit="1"/>
    </xf>
    <xf numFmtId="0" fontId="12" fillId="0" borderId="34" xfId="0" applyFont="1" applyBorder="1" applyAlignment="1">
      <alignment horizontal="center" vertical="center" shrinkToFit="1"/>
    </xf>
    <xf numFmtId="0" fontId="20" fillId="0" borderId="6" xfId="0" applyFont="1" applyBorder="1" applyAlignment="1">
      <alignment horizontal="center" vertical="center" shrinkToFit="1"/>
    </xf>
    <xf numFmtId="0" fontId="0" fillId="0" borderId="4" xfId="0" applyBorder="1" applyAlignment="1">
      <alignment horizontal="center" vertical="center" shrinkToFit="1"/>
    </xf>
    <xf numFmtId="0" fontId="17" fillId="0" borderId="3" xfId="0" applyFont="1" applyBorder="1" applyAlignment="1">
      <alignment vertical="center" textRotation="255" shrinkToFit="1"/>
    </xf>
    <xf numFmtId="0" fontId="16" fillId="0" borderId="13" xfId="0" applyFont="1" applyBorder="1" applyAlignment="1">
      <alignment horizontal="left" vertical="center" shrinkToFit="1"/>
    </xf>
    <xf numFmtId="0" fontId="17" fillId="0" borderId="1" xfId="0" applyFont="1" applyBorder="1" applyAlignment="1">
      <alignment vertical="center" textRotation="255" wrapText="1"/>
    </xf>
    <xf numFmtId="0" fontId="17" fillId="0" borderId="19" xfId="0" applyFont="1" applyBorder="1" applyAlignment="1">
      <alignment vertical="center" textRotation="255" wrapText="1"/>
    </xf>
    <xf numFmtId="0" fontId="17" fillId="0" borderId="24" xfId="0" applyFont="1" applyBorder="1" applyAlignment="1">
      <alignment vertical="center" textRotation="255" wrapText="1"/>
    </xf>
    <xf numFmtId="0" fontId="16" fillId="0" borderId="25" xfId="0" applyFont="1" applyBorder="1" applyAlignment="1">
      <alignment horizontal="left" vertical="center" shrinkToFit="1"/>
    </xf>
    <xf numFmtId="0" fontId="16" fillId="0" borderId="1" xfId="0" applyFont="1" applyBorder="1" applyAlignment="1">
      <alignment horizontal="left" vertical="center" shrinkToFit="1"/>
    </xf>
    <xf numFmtId="0" fontId="0" fillId="0" borderId="42" xfId="0" applyBorder="1" applyAlignment="1">
      <alignment horizontal="center" vertical="center" shrinkToFit="1"/>
    </xf>
    <xf numFmtId="0" fontId="20" fillId="0" borderId="43" xfId="0" applyFont="1" applyBorder="1" applyAlignment="1">
      <alignment horizontal="center" vertical="center" shrinkToFit="1"/>
    </xf>
    <xf numFmtId="0" fontId="12" fillId="0" borderId="44" xfId="0" applyFont="1" applyBorder="1" applyAlignment="1">
      <alignment horizontal="center" vertical="center" shrinkToFit="1"/>
    </xf>
    <xf numFmtId="0" fontId="19" fillId="0" borderId="39" xfId="0" applyFont="1" applyBorder="1" applyAlignment="1">
      <alignment horizontal="center" vertical="center" shrinkToFit="1"/>
    </xf>
    <xf numFmtId="0" fontId="19" fillId="0" borderId="37" xfId="0" applyFont="1" applyBorder="1" applyAlignment="1">
      <alignment horizontal="center" vertical="center" shrinkToFit="1"/>
    </xf>
    <xf numFmtId="0" fontId="19" fillId="0" borderId="40" xfId="0" applyFont="1" applyBorder="1" applyAlignment="1">
      <alignment horizontal="center" vertical="center" shrinkToFit="1"/>
    </xf>
    <xf numFmtId="0" fontId="11" fillId="0" borderId="44"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42" xfId="0" applyFont="1" applyBorder="1" applyAlignment="1">
      <alignment horizontal="center" vertical="center" shrinkToFit="1"/>
    </xf>
    <xf numFmtId="0" fontId="11" fillId="0" borderId="0" xfId="0" applyFont="1" applyAlignment="1">
      <alignment horizontal="center" vertical="center" shrinkToFit="1"/>
    </xf>
    <xf numFmtId="0" fontId="10" fillId="0" borderId="0" xfId="0" applyFont="1" applyAlignment="1">
      <alignment horizontal="center" vertical="center" shrinkToFit="1"/>
    </xf>
    <xf numFmtId="0" fontId="14" fillId="0" borderId="12" xfId="0" applyFont="1" applyBorder="1" applyAlignment="1">
      <alignment horizontal="center" vertical="center" shrinkToFit="1"/>
    </xf>
    <xf numFmtId="0" fontId="0" fillId="0" borderId="3" xfId="0" applyBorder="1" applyAlignment="1">
      <alignment vertical="center" shrinkToFit="1"/>
    </xf>
    <xf numFmtId="0" fontId="0" fillId="0" borderId="24" xfId="0" applyBorder="1" applyAlignment="1">
      <alignment vertical="center" shrinkToFit="1"/>
    </xf>
    <xf numFmtId="0" fontId="14" fillId="0" borderId="6" xfId="0" applyFont="1" applyBorder="1" applyAlignment="1">
      <alignment horizontal="center" vertical="center" shrinkToFit="1"/>
    </xf>
    <xf numFmtId="0" fontId="14" fillId="0" borderId="10" xfId="0" applyFont="1" applyBorder="1" applyAlignment="1">
      <alignment horizontal="center" vertical="center" shrinkToFit="1"/>
    </xf>
    <xf numFmtId="0" fontId="16" fillId="0" borderId="6" xfId="0" quotePrefix="1" applyFont="1" applyBorder="1" applyAlignment="1">
      <alignment horizontal="center" vertical="center" shrinkToFit="1"/>
    </xf>
    <xf numFmtId="0" fontId="0" fillId="0" borderId="10" xfId="0" applyBorder="1" applyAlignment="1">
      <alignment horizontal="center" vertical="center" shrinkToFit="1"/>
    </xf>
    <xf numFmtId="0" fontId="16" fillId="0" borderId="6"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36" xfId="0" applyFont="1" applyBorder="1" applyAlignment="1">
      <alignment horizontal="center" vertical="center" shrinkToFit="1"/>
    </xf>
    <xf numFmtId="0" fontId="16" fillId="0" borderId="17" xfId="0" applyFont="1" applyBorder="1" applyAlignment="1">
      <alignment horizontal="center" vertical="center" shrinkToFit="1"/>
    </xf>
    <xf numFmtId="0" fontId="0" fillId="0" borderId="18" xfId="0" applyBorder="1" applyAlignment="1">
      <alignment horizontal="center" vertical="center" shrinkToFit="1"/>
    </xf>
    <xf numFmtId="0" fontId="0" fillId="0" borderId="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22" fillId="0" borderId="0" xfId="0" applyFont="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15" fillId="0" borderId="0" xfId="0" applyFont="1" applyAlignment="1">
      <alignment horizontal="center" vertical="center"/>
    </xf>
    <xf numFmtId="0" fontId="0" fillId="0" borderId="2" xfId="0" applyBorder="1" applyAlignment="1">
      <alignment horizontal="center" vertical="center"/>
    </xf>
    <xf numFmtId="0" fontId="0" fillId="0" borderId="1" xfId="0" applyBorder="1" applyAlignment="1">
      <alignment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9"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15" fillId="0" borderId="0" xfId="0" applyFont="1" applyAlignment="1">
      <alignment horizontal="center" vertical="center" shrinkToFit="1"/>
    </xf>
    <xf numFmtId="0" fontId="22" fillId="0" borderId="0" xfId="0" applyFont="1" applyAlignment="1">
      <alignment horizontal="center" vertical="center" shrinkToFit="1"/>
    </xf>
    <xf numFmtId="0" fontId="39" fillId="0" borderId="7"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4"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42" fillId="0" borderId="7" xfId="0"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10" xfId="0" applyFill="1" applyBorder="1" applyAlignment="1">
      <alignment horizontal="center" vertical="center" shrinkToFit="1"/>
    </xf>
    <xf numFmtId="0" fontId="36" fillId="0" borderId="0" xfId="0" applyFont="1" applyFill="1" applyBorder="1" applyAlignment="1">
      <alignment horizontal="center" vertical="center"/>
    </xf>
    <xf numFmtId="0" fontId="31" fillId="0" borderId="13" xfId="0" applyFont="1" applyFill="1" applyBorder="1" applyAlignment="1">
      <alignment horizontal="center" vertical="center"/>
    </xf>
    <xf numFmtId="0" fontId="0" fillId="0" borderId="13" xfId="0" applyFill="1" applyBorder="1" applyAlignment="1">
      <alignment horizontal="center" vertical="center"/>
    </xf>
    <xf numFmtId="0" fontId="31" fillId="0" borderId="13" xfId="0" applyFont="1" applyFill="1" applyBorder="1" applyAlignment="1">
      <alignment horizontal="left" vertical="center" wrapText="1"/>
    </xf>
    <xf numFmtId="0" fontId="13" fillId="0" borderId="13" xfId="0" applyFont="1" applyFill="1" applyBorder="1" applyAlignment="1">
      <alignment vertical="center"/>
    </xf>
    <xf numFmtId="0" fontId="46" fillId="0" borderId="7" xfId="0" applyFont="1" applyFill="1" applyBorder="1" applyAlignment="1">
      <alignment horizontal="center" vertical="center" textRotation="255" shrinkToFit="1"/>
    </xf>
    <xf numFmtId="0" fontId="0" fillId="0" borderId="8" xfId="0" applyFill="1" applyBorder="1" applyAlignment="1">
      <alignment horizontal="center" vertical="center" textRotation="255" shrinkToFit="1"/>
    </xf>
    <xf numFmtId="0" fontId="0" fillId="0" borderId="5" xfId="0" applyFill="1" applyBorder="1" applyAlignment="1">
      <alignment horizontal="center" vertical="center" textRotation="255" shrinkToFit="1"/>
    </xf>
    <xf numFmtId="0" fontId="0" fillId="0" borderId="9" xfId="0" applyFill="1" applyBorder="1" applyAlignment="1">
      <alignment horizontal="center" vertical="center" textRotation="255" shrinkToFit="1"/>
    </xf>
    <xf numFmtId="0" fontId="0" fillId="0" borderId="6" xfId="0" applyFill="1" applyBorder="1" applyAlignment="1">
      <alignment horizontal="center" vertical="center" textRotation="255" shrinkToFit="1"/>
    </xf>
    <xf numFmtId="0" fontId="0" fillId="0" borderId="10" xfId="0" applyFill="1" applyBorder="1" applyAlignment="1">
      <alignment horizontal="center" vertical="center" textRotation="255" shrinkToFit="1"/>
    </xf>
    <xf numFmtId="0" fontId="0" fillId="0" borderId="13" xfId="0" applyFill="1" applyBorder="1" applyAlignment="1">
      <alignment vertical="center"/>
    </xf>
    <xf numFmtId="0" fontId="35" fillId="0" borderId="0" xfId="0" applyFont="1" applyFill="1" applyAlignment="1">
      <alignment horizontal="center" vertical="center"/>
    </xf>
    <xf numFmtId="0" fontId="34" fillId="0" borderId="0" xfId="0" applyFont="1" applyFill="1" applyBorder="1" applyAlignment="1">
      <alignment horizontal="center" vertical="center"/>
    </xf>
    <xf numFmtId="0" fontId="21" fillId="0" borderId="0" xfId="0" applyFont="1" applyFill="1" applyAlignment="1">
      <alignment horizontal="center" vertical="center"/>
    </xf>
    <xf numFmtId="0" fontId="21" fillId="0" borderId="0" xfId="0" applyFont="1" applyFill="1" applyBorder="1" applyAlignment="1">
      <alignment horizontal="center" vertical="center"/>
    </xf>
    <xf numFmtId="0" fontId="13" fillId="0" borderId="13" xfId="0" applyFont="1" applyFill="1" applyBorder="1" applyAlignment="1">
      <alignment horizontal="left" vertical="center"/>
    </xf>
    <xf numFmtId="0" fontId="0" fillId="0" borderId="7" xfId="0" applyFill="1" applyBorder="1" applyAlignment="1">
      <alignment horizontal="center" vertical="center" textRotation="255" shrinkToFit="1"/>
    </xf>
    <xf numFmtId="0" fontId="45"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Alignment="1">
      <alignment horizontal="center" vertical="center"/>
    </xf>
    <xf numFmtId="0" fontId="42" fillId="0" borderId="7" xfId="0" applyFont="1" applyFill="1"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5" xfId="0" applyBorder="1" applyAlignment="1">
      <alignment horizontal="center" vertical="center" textRotation="255" shrinkToFit="1"/>
    </xf>
    <xf numFmtId="0" fontId="0" fillId="0" borderId="9" xfId="0"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10" xfId="0" applyBorder="1" applyAlignment="1">
      <alignment horizontal="center" vertical="center" textRotation="255" shrinkToFit="1"/>
    </xf>
    <xf numFmtId="0" fontId="30" fillId="0" borderId="0" xfId="0" applyFont="1" applyFill="1" applyAlignment="1">
      <alignment horizontal="center" vertical="center"/>
    </xf>
    <xf numFmtId="0" fontId="0" fillId="0" borderId="0" xfId="0" applyFill="1" applyAlignment="1">
      <alignment horizontal="center" vertical="center"/>
    </xf>
    <xf numFmtId="0" fontId="34" fillId="0" borderId="0" xfId="0" applyFont="1" applyFill="1" applyAlignment="1">
      <alignment horizontal="center" vertical="center"/>
    </xf>
    <xf numFmtId="0" fontId="0" fillId="0" borderId="7" xfId="0" applyFill="1" applyBorder="1" applyAlignment="1">
      <alignment horizontal="center" vertical="center" shrinkToFit="1"/>
    </xf>
    <xf numFmtId="0" fontId="0" fillId="0" borderId="6" xfId="0"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5</xdr:row>
      <xdr:rowOff>28575</xdr:rowOff>
    </xdr:from>
    <xdr:to>
      <xdr:col>7</xdr:col>
      <xdr:colOff>476250</xdr:colOff>
      <xdr:row>23</xdr:row>
      <xdr:rowOff>0</xdr:rowOff>
    </xdr:to>
    <xdr:pic>
      <xdr:nvPicPr>
        <xdr:cNvPr id="3" name="図 2" descr="10.jpg">
          <a:extLst>
            <a:ext uri="{FF2B5EF4-FFF2-40B4-BE49-F238E27FC236}">
              <a16:creationId xmlns:a16="http://schemas.microsoft.com/office/drawing/2014/main" id="{FE8936A6-8568-4AF0-9342-063AE8BF0186}"/>
            </a:ext>
          </a:extLst>
        </xdr:cNvPr>
        <xdr:cNvPicPr/>
      </xdr:nvPicPr>
      <xdr:blipFill>
        <a:blip xmlns:r="http://schemas.openxmlformats.org/officeDocument/2006/relationships" r:embed="rId1" cstate="print"/>
        <a:stretch>
          <a:fillRect/>
        </a:stretch>
      </xdr:blipFill>
      <xdr:spPr>
        <a:xfrm>
          <a:off x="781050" y="1600200"/>
          <a:ext cx="5029200" cy="3762375"/>
        </a:xfrm>
        <a:prstGeom prst="rect">
          <a:avLst/>
        </a:prstGeom>
      </xdr:spPr>
    </xdr:pic>
    <xdr:clientData/>
  </xdr:twoCellAnchor>
  <xdr:twoCellAnchor>
    <xdr:from>
      <xdr:col>2</xdr:col>
      <xdr:colOff>323850</xdr:colOff>
      <xdr:row>5</xdr:row>
      <xdr:rowOff>28575</xdr:rowOff>
    </xdr:from>
    <xdr:to>
      <xdr:col>6</xdr:col>
      <xdr:colOff>523875</xdr:colOff>
      <xdr:row>7</xdr:row>
      <xdr:rowOff>85725</xdr:rowOff>
    </xdr:to>
    <xdr:sp macro="" textlink="">
      <xdr:nvSpPr>
        <xdr:cNvPr id="4" name="Text Box 1">
          <a:extLst>
            <a:ext uri="{FF2B5EF4-FFF2-40B4-BE49-F238E27FC236}">
              <a16:creationId xmlns:a16="http://schemas.microsoft.com/office/drawing/2014/main" id="{14F2F5E4-21D2-4B2B-98DD-B4E424A7F969}"/>
            </a:ext>
          </a:extLst>
        </xdr:cNvPr>
        <xdr:cNvSpPr txBox="1">
          <a:spLocks noChangeArrowheads="1"/>
        </xdr:cNvSpPr>
      </xdr:nvSpPr>
      <xdr:spPr bwMode="auto">
        <a:xfrm>
          <a:off x="1457325" y="1600200"/>
          <a:ext cx="3714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600" b="1" i="0" u="none" strike="noStrike" baseline="0">
              <a:solidFill>
                <a:srgbClr val="FFFF00"/>
              </a:solidFill>
              <a:latin typeface="游明朝"/>
              <a:ea typeface="游明朝"/>
            </a:rPr>
            <a:t>会津伝統の縁起物　起き上がり小法師</a:t>
          </a:r>
          <a:endParaRPr lang="ja-JP" altLang="en-US" sz="1600" b="1" i="0" u="none" strike="noStrike" baseline="0">
            <a:solidFill>
              <a:srgbClr val="FFFF00"/>
            </a:solidFill>
            <a:latin typeface="Times New Roman"/>
            <a:ea typeface="游明朝"/>
            <a:cs typeface="Times New Roman"/>
          </a:endParaRPr>
        </a:p>
        <a:p>
          <a:pPr algn="l" rtl="0">
            <a:defRPr sz="1000"/>
          </a:pPr>
          <a:endParaRPr lang="ja-JP" altLang="en-US" sz="1600" b="1" i="0" u="none" strike="noStrike" baseline="0">
            <a:solidFill>
              <a:srgbClr val="FFFF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257175</xdr:colOff>
      <xdr:row>11</xdr:row>
      <xdr:rowOff>47625</xdr:rowOff>
    </xdr:from>
    <xdr:to>
      <xdr:col>4</xdr:col>
      <xdr:colOff>276225</xdr:colOff>
      <xdr:row>12</xdr:row>
      <xdr:rowOff>209550</xdr:rowOff>
    </xdr:to>
    <xdr:pic>
      <xdr:nvPicPr>
        <xdr:cNvPr id="2" name="Picture 1" descr="ボール2">
          <a:extLst>
            <a:ext uri="{FF2B5EF4-FFF2-40B4-BE49-F238E27FC236}">
              <a16:creationId xmlns:a16="http://schemas.microsoft.com/office/drawing/2014/main" id="{168D92B3-F85F-4568-A877-1AA54738D68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67125" y="2600325"/>
          <a:ext cx="371475" cy="390525"/>
        </a:xfrm>
        <a:prstGeom prst="rect">
          <a:avLst/>
        </a:prstGeom>
        <a:noFill/>
        <a:ln w="9525">
          <a:noFill/>
          <a:miter lim="800000"/>
          <a:headEnd/>
          <a:tailEnd/>
        </a:ln>
      </xdr:spPr>
    </xdr:pic>
    <xdr:clientData/>
  </xdr:twoCellAnchor>
  <xdr:twoCellAnchor editAs="oneCell">
    <xdr:from>
      <xdr:col>3</xdr:col>
      <xdr:colOff>285750</xdr:colOff>
      <xdr:row>29</xdr:row>
      <xdr:rowOff>47625</xdr:rowOff>
    </xdr:from>
    <xdr:to>
      <xdr:col>4</xdr:col>
      <xdr:colOff>266700</xdr:colOff>
      <xdr:row>30</xdr:row>
      <xdr:rowOff>190500</xdr:rowOff>
    </xdr:to>
    <xdr:pic>
      <xdr:nvPicPr>
        <xdr:cNvPr id="3" name="図 1" descr="無i題.jpg">
          <a:extLst>
            <a:ext uri="{FF2B5EF4-FFF2-40B4-BE49-F238E27FC236}">
              <a16:creationId xmlns:a16="http://schemas.microsoft.com/office/drawing/2014/main" id="{F80DC1A2-6F6B-4FBE-9712-2C14892CB9BE}"/>
            </a:ext>
          </a:extLst>
        </xdr:cNvPr>
        <xdr:cNvPicPr>
          <a:picLocks noChangeAspect="1"/>
        </xdr:cNvPicPr>
      </xdr:nvPicPr>
      <xdr:blipFill>
        <a:blip xmlns:r="http://schemas.openxmlformats.org/officeDocument/2006/relationships" r:embed="rId2" cstate="print"/>
        <a:srcRect l="38039" t="31947" r="38261" b="21361"/>
        <a:stretch>
          <a:fillRect/>
        </a:stretch>
      </xdr:blipFill>
      <xdr:spPr bwMode="auto">
        <a:xfrm>
          <a:off x="3695700" y="6715125"/>
          <a:ext cx="333375" cy="3714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255814</xdr:colOff>
      <xdr:row>11</xdr:row>
      <xdr:rowOff>48986</xdr:rowOff>
    </xdr:from>
    <xdr:to>
      <xdr:col>5</xdr:col>
      <xdr:colOff>37419</xdr:colOff>
      <xdr:row>12</xdr:row>
      <xdr:rowOff>152400</xdr:rowOff>
    </xdr:to>
    <xdr:pic>
      <xdr:nvPicPr>
        <xdr:cNvPr id="2" name="Picture 1" descr="ボール2">
          <a:extLst>
            <a:ext uri="{FF2B5EF4-FFF2-40B4-BE49-F238E27FC236}">
              <a16:creationId xmlns:a16="http://schemas.microsoft.com/office/drawing/2014/main" id="{0C54DAB7-FE18-49D5-85C7-65CD4647F1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16085" y="2231572"/>
          <a:ext cx="336777" cy="293914"/>
        </a:xfrm>
        <a:prstGeom prst="rect">
          <a:avLst/>
        </a:prstGeom>
        <a:noFill/>
        <a:ln w="9525">
          <a:noFill/>
          <a:miter lim="800000"/>
          <a:headEnd/>
          <a:tailEnd/>
        </a:ln>
      </xdr:spPr>
    </xdr:pic>
    <xdr:clientData/>
  </xdr:twoCellAnchor>
  <xdr:twoCellAnchor editAs="oneCell">
    <xdr:from>
      <xdr:col>4</xdr:col>
      <xdr:colOff>9525</xdr:colOff>
      <xdr:row>29</xdr:row>
      <xdr:rowOff>29935</xdr:rowOff>
    </xdr:from>
    <xdr:to>
      <xdr:col>5</xdr:col>
      <xdr:colOff>21771</xdr:colOff>
      <xdr:row>30</xdr:row>
      <xdr:rowOff>163434</xdr:rowOff>
    </xdr:to>
    <xdr:pic>
      <xdr:nvPicPr>
        <xdr:cNvPr id="3" name="図 1" descr="無i題.jpg">
          <a:extLst>
            <a:ext uri="{FF2B5EF4-FFF2-40B4-BE49-F238E27FC236}">
              <a16:creationId xmlns:a16="http://schemas.microsoft.com/office/drawing/2014/main" id="{1E290E91-1F66-40F2-A273-B25391B9C51F}"/>
            </a:ext>
          </a:extLst>
        </xdr:cNvPr>
        <xdr:cNvPicPr>
          <a:picLocks noChangeAspect="1"/>
        </xdr:cNvPicPr>
      </xdr:nvPicPr>
      <xdr:blipFill>
        <a:blip xmlns:r="http://schemas.openxmlformats.org/officeDocument/2006/relationships" r:embed="rId2" cstate="print"/>
        <a:srcRect l="38039" t="31947" r="38261" b="21361"/>
        <a:stretch>
          <a:fillRect/>
        </a:stretch>
      </xdr:blipFill>
      <xdr:spPr bwMode="auto">
        <a:xfrm>
          <a:off x="3547382" y="5641521"/>
          <a:ext cx="289832" cy="32399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2</xdr:row>
      <xdr:rowOff>76200</xdr:rowOff>
    </xdr:from>
    <xdr:to>
      <xdr:col>3</xdr:col>
      <xdr:colOff>371475</xdr:colOff>
      <xdr:row>3</xdr:row>
      <xdr:rowOff>180975</xdr:rowOff>
    </xdr:to>
    <xdr:pic>
      <xdr:nvPicPr>
        <xdr:cNvPr id="2" name="Picture 1" descr="ボール2">
          <a:extLst>
            <a:ext uri="{FF2B5EF4-FFF2-40B4-BE49-F238E27FC236}">
              <a16:creationId xmlns:a16="http://schemas.microsoft.com/office/drawing/2014/main" id="{95137018-C52C-4599-B21C-A3302EE7391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43225" y="561975"/>
          <a:ext cx="371475" cy="323850"/>
        </a:xfrm>
        <a:prstGeom prst="rect">
          <a:avLst/>
        </a:prstGeom>
        <a:noFill/>
        <a:ln w="9525">
          <a:noFill/>
          <a:miter lim="800000"/>
          <a:headEnd/>
          <a:tailEnd/>
        </a:ln>
      </xdr:spPr>
    </xdr:pic>
    <xdr:clientData/>
  </xdr:twoCellAnchor>
  <xdr:twoCellAnchor editAs="oneCell">
    <xdr:from>
      <xdr:col>9</xdr:col>
      <xdr:colOff>19050</xdr:colOff>
      <xdr:row>6</xdr:row>
      <xdr:rowOff>38100</xdr:rowOff>
    </xdr:from>
    <xdr:to>
      <xdr:col>9</xdr:col>
      <xdr:colOff>352425</xdr:colOff>
      <xdr:row>7</xdr:row>
      <xdr:rowOff>190500</xdr:rowOff>
    </xdr:to>
    <xdr:pic>
      <xdr:nvPicPr>
        <xdr:cNvPr id="3" name="図 1" descr="無i題.jpg">
          <a:extLst>
            <a:ext uri="{FF2B5EF4-FFF2-40B4-BE49-F238E27FC236}">
              <a16:creationId xmlns:a16="http://schemas.microsoft.com/office/drawing/2014/main" id="{46CDE5B5-1725-4FE1-936C-AD76613A6415}"/>
            </a:ext>
          </a:extLst>
        </xdr:cNvPr>
        <xdr:cNvPicPr>
          <a:picLocks noChangeAspect="1"/>
        </xdr:cNvPicPr>
      </xdr:nvPicPr>
      <xdr:blipFill>
        <a:blip xmlns:r="http://schemas.openxmlformats.org/officeDocument/2006/relationships" r:embed="rId2" cstate="print"/>
        <a:srcRect l="38039" t="31947" r="38261" b="21361"/>
        <a:stretch>
          <a:fillRect/>
        </a:stretch>
      </xdr:blipFill>
      <xdr:spPr bwMode="auto">
        <a:xfrm>
          <a:off x="5553075" y="1400175"/>
          <a:ext cx="333375" cy="371475"/>
        </a:xfrm>
        <a:prstGeom prst="rect">
          <a:avLst/>
        </a:prstGeom>
        <a:noFill/>
        <a:ln w="9525">
          <a:noFill/>
          <a:miter lim="800000"/>
          <a:headEnd/>
          <a:tailEnd/>
        </a:ln>
      </xdr:spPr>
    </xdr:pic>
    <xdr:clientData/>
  </xdr:twoCellAnchor>
  <xdr:twoCellAnchor editAs="oneCell">
    <xdr:from>
      <xdr:col>9</xdr:col>
      <xdr:colOff>28575</xdr:colOff>
      <xdr:row>13</xdr:row>
      <xdr:rowOff>28575</xdr:rowOff>
    </xdr:from>
    <xdr:to>
      <xdr:col>9</xdr:col>
      <xdr:colOff>361950</xdr:colOff>
      <xdr:row>14</xdr:row>
      <xdr:rowOff>180975</xdr:rowOff>
    </xdr:to>
    <xdr:pic>
      <xdr:nvPicPr>
        <xdr:cNvPr id="4" name="図 1" descr="無i題.jpg">
          <a:extLst>
            <a:ext uri="{FF2B5EF4-FFF2-40B4-BE49-F238E27FC236}">
              <a16:creationId xmlns:a16="http://schemas.microsoft.com/office/drawing/2014/main" id="{E8B92D54-392B-43E8-BE29-2EE08F1972AF}"/>
            </a:ext>
          </a:extLst>
        </xdr:cNvPr>
        <xdr:cNvPicPr>
          <a:picLocks noChangeAspect="1"/>
        </xdr:cNvPicPr>
      </xdr:nvPicPr>
      <xdr:blipFill>
        <a:blip xmlns:r="http://schemas.openxmlformats.org/officeDocument/2006/relationships" r:embed="rId2" cstate="print"/>
        <a:srcRect l="38039" t="31947" r="38261" b="21361"/>
        <a:stretch>
          <a:fillRect/>
        </a:stretch>
      </xdr:blipFill>
      <xdr:spPr bwMode="auto">
        <a:xfrm>
          <a:off x="5562600" y="2924175"/>
          <a:ext cx="333375" cy="371475"/>
        </a:xfrm>
        <a:prstGeom prst="rect">
          <a:avLst/>
        </a:prstGeom>
        <a:noFill/>
        <a:ln w="9525">
          <a:noFill/>
          <a:miter lim="800000"/>
          <a:headEnd/>
          <a:tailEnd/>
        </a:ln>
      </xdr:spPr>
    </xdr:pic>
    <xdr:clientData/>
  </xdr:twoCellAnchor>
  <xdr:twoCellAnchor editAs="oneCell">
    <xdr:from>
      <xdr:col>9</xdr:col>
      <xdr:colOff>19050</xdr:colOff>
      <xdr:row>20</xdr:row>
      <xdr:rowOff>19050</xdr:rowOff>
    </xdr:from>
    <xdr:to>
      <xdr:col>9</xdr:col>
      <xdr:colOff>352425</xdr:colOff>
      <xdr:row>21</xdr:row>
      <xdr:rowOff>171450</xdr:rowOff>
    </xdr:to>
    <xdr:pic>
      <xdr:nvPicPr>
        <xdr:cNvPr id="5" name="図 1" descr="無i題.jpg">
          <a:extLst>
            <a:ext uri="{FF2B5EF4-FFF2-40B4-BE49-F238E27FC236}">
              <a16:creationId xmlns:a16="http://schemas.microsoft.com/office/drawing/2014/main" id="{79F6A961-A342-4F41-95E5-9156529689B7}"/>
            </a:ext>
          </a:extLst>
        </xdr:cNvPr>
        <xdr:cNvPicPr>
          <a:picLocks noChangeAspect="1"/>
        </xdr:cNvPicPr>
      </xdr:nvPicPr>
      <xdr:blipFill>
        <a:blip xmlns:r="http://schemas.openxmlformats.org/officeDocument/2006/relationships" r:embed="rId2" cstate="print"/>
        <a:srcRect l="38039" t="31947" r="38261" b="21361"/>
        <a:stretch>
          <a:fillRect/>
        </a:stretch>
      </xdr:blipFill>
      <xdr:spPr bwMode="auto">
        <a:xfrm>
          <a:off x="5553075" y="4448175"/>
          <a:ext cx="333375" cy="371475"/>
        </a:xfrm>
        <a:prstGeom prst="rect">
          <a:avLst/>
        </a:prstGeom>
        <a:noFill/>
        <a:ln w="9525">
          <a:noFill/>
          <a:miter lim="800000"/>
          <a:headEnd/>
          <a:tailEnd/>
        </a:ln>
      </xdr:spPr>
    </xdr:pic>
    <xdr:clientData/>
  </xdr:twoCellAnchor>
  <xdr:twoCellAnchor editAs="oneCell">
    <xdr:from>
      <xdr:col>2</xdr:col>
      <xdr:colOff>361950</xdr:colOff>
      <xdr:row>16</xdr:row>
      <xdr:rowOff>47625</xdr:rowOff>
    </xdr:from>
    <xdr:to>
      <xdr:col>3</xdr:col>
      <xdr:colOff>352425</xdr:colOff>
      <xdr:row>17</xdr:row>
      <xdr:rowOff>152400</xdr:rowOff>
    </xdr:to>
    <xdr:pic>
      <xdr:nvPicPr>
        <xdr:cNvPr id="6" name="Picture 1" descr="ボール2">
          <a:extLst>
            <a:ext uri="{FF2B5EF4-FFF2-40B4-BE49-F238E27FC236}">
              <a16:creationId xmlns:a16="http://schemas.microsoft.com/office/drawing/2014/main" id="{8AB54474-C7C1-47DC-B6B8-6E0F9F8951D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28975" y="3600450"/>
          <a:ext cx="371475" cy="323850"/>
        </a:xfrm>
        <a:prstGeom prst="rect">
          <a:avLst/>
        </a:prstGeom>
        <a:noFill/>
        <a:ln w="9525">
          <a:noFill/>
          <a:miter lim="800000"/>
          <a:headEnd/>
          <a:tailEnd/>
        </a:ln>
      </xdr:spPr>
    </xdr:pic>
    <xdr:clientData/>
  </xdr:twoCellAnchor>
  <xdr:twoCellAnchor editAs="oneCell">
    <xdr:from>
      <xdr:col>3</xdr:col>
      <xdr:colOff>0</xdr:colOff>
      <xdr:row>9</xdr:row>
      <xdr:rowOff>66675</xdr:rowOff>
    </xdr:from>
    <xdr:to>
      <xdr:col>3</xdr:col>
      <xdr:colOff>371475</xdr:colOff>
      <xdr:row>10</xdr:row>
      <xdr:rowOff>171450</xdr:rowOff>
    </xdr:to>
    <xdr:pic>
      <xdr:nvPicPr>
        <xdr:cNvPr id="7" name="Picture 1" descr="ボール2">
          <a:extLst>
            <a:ext uri="{FF2B5EF4-FFF2-40B4-BE49-F238E27FC236}">
              <a16:creationId xmlns:a16="http://schemas.microsoft.com/office/drawing/2014/main" id="{6FA37820-973D-46A3-AF63-386C5EEAE36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48025" y="2085975"/>
          <a:ext cx="371475" cy="323850"/>
        </a:xfrm>
        <a:prstGeom prst="rect">
          <a:avLst/>
        </a:prstGeom>
        <a:noFill/>
        <a:ln w="9525">
          <a:noFill/>
          <a:miter lim="800000"/>
          <a:headEnd/>
          <a:tailEnd/>
        </a:ln>
      </xdr:spPr>
    </xdr:pic>
    <xdr:clientData/>
  </xdr:twoCellAnchor>
  <xdr:oneCellAnchor>
    <xdr:from>
      <xdr:col>9</xdr:col>
      <xdr:colOff>19050</xdr:colOff>
      <xdr:row>27</xdr:row>
      <xdr:rowOff>19050</xdr:rowOff>
    </xdr:from>
    <xdr:ext cx="333375" cy="371475"/>
    <xdr:pic>
      <xdr:nvPicPr>
        <xdr:cNvPr id="8" name="図 1" descr="無i題.jpg">
          <a:extLst>
            <a:ext uri="{FF2B5EF4-FFF2-40B4-BE49-F238E27FC236}">
              <a16:creationId xmlns:a16="http://schemas.microsoft.com/office/drawing/2014/main" id="{5B62809F-D2B5-4AA5-B927-1DC02D5F76D3}"/>
            </a:ext>
          </a:extLst>
        </xdr:cNvPr>
        <xdr:cNvPicPr>
          <a:picLocks noChangeAspect="1"/>
        </xdr:cNvPicPr>
      </xdr:nvPicPr>
      <xdr:blipFill>
        <a:blip xmlns:r="http://schemas.openxmlformats.org/officeDocument/2006/relationships" r:embed="rId2" cstate="print"/>
        <a:srcRect l="38039" t="31947" r="38261" b="21361"/>
        <a:stretch>
          <a:fillRect/>
        </a:stretch>
      </xdr:blipFill>
      <xdr:spPr bwMode="auto">
        <a:xfrm>
          <a:off x="5553075" y="5981700"/>
          <a:ext cx="333375" cy="371475"/>
        </a:xfrm>
        <a:prstGeom prst="rect">
          <a:avLst/>
        </a:prstGeom>
        <a:noFill/>
        <a:ln w="9525">
          <a:noFill/>
          <a:miter lim="800000"/>
          <a:headEnd/>
          <a:tailEnd/>
        </a:ln>
      </xdr:spPr>
    </xdr:pic>
    <xdr:clientData/>
  </xdr:oneCellAnchor>
  <xdr:oneCellAnchor>
    <xdr:from>
      <xdr:col>2</xdr:col>
      <xdr:colOff>371475</xdr:colOff>
      <xdr:row>23</xdr:row>
      <xdr:rowOff>31376</xdr:rowOff>
    </xdr:from>
    <xdr:ext cx="371475" cy="323850"/>
    <xdr:pic>
      <xdr:nvPicPr>
        <xdr:cNvPr id="9" name="Picture 1" descr="ボール2">
          <a:extLst>
            <a:ext uri="{FF2B5EF4-FFF2-40B4-BE49-F238E27FC236}">
              <a16:creationId xmlns:a16="http://schemas.microsoft.com/office/drawing/2014/main" id="{82936BCE-5F71-405C-9AB5-102111070CA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40181" y="5230905"/>
          <a:ext cx="371475" cy="323850"/>
        </a:xfrm>
        <a:prstGeom prst="rect">
          <a:avLst/>
        </a:prstGeom>
        <a:noFill/>
        <a:ln w="9525">
          <a:noFill/>
          <a:miter lim="800000"/>
          <a:headEnd/>
          <a:tailEnd/>
        </a:ln>
      </xdr:spPr>
    </xdr:pic>
    <xdr:clientData/>
  </xdr:oneCellAnchor>
  <xdr:oneCellAnchor>
    <xdr:from>
      <xdr:col>9</xdr:col>
      <xdr:colOff>19050</xdr:colOff>
      <xdr:row>34</xdr:row>
      <xdr:rowOff>19050</xdr:rowOff>
    </xdr:from>
    <xdr:ext cx="333375" cy="371475"/>
    <xdr:pic>
      <xdr:nvPicPr>
        <xdr:cNvPr id="10" name="図 1" descr="無i題.jpg">
          <a:extLst>
            <a:ext uri="{FF2B5EF4-FFF2-40B4-BE49-F238E27FC236}">
              <a16:creationId xmlns:a16="http://schemas.microsoft.com/office/drawing/2014/main" id="{5F84196E-E2C9-4728-812A-185DB6FEE0F8}"/>
            </a:ext>
          </a:extLst>
        </xdr:cNvPr>
        <xdr:cNvPicPr>
          <a:picLocks noChangeAspect="1"/>
        </xdr:cNvPicPr>
      </xdr:nvPicPr>
      <xdr:blipFill>
        <a:blip xmlns:r="http://schemas.openxmlformats.org/officeDocument/2006/relationships" r:embed="rId2" cstate="print"/>
        <a:srcRect l="38039" t="31947" r="38261" b="21361"/>
        <a:stretch>
          <a:fillRect/>
        </a:stretch>
      </xdr:blipFill>
      <xdr:spPr bwMode="auto">
        <a:xfrm>
          <a:off x="5553075" y="7515225"/>
          <a:ext cx="333375" cy="371475"/>
        </a:xfrm>
        <a:prstGeom prst="rect">
          <a:avLst/>
        </a:prstGeom>
        <a:noFill/>
        <a:ln w="9525">
          <a:noFill/>
          <a:miter lim="800000"/>
          <a:headEnd/>
          <a:tailEnd/>
        </a:ln>
      </xdr:spPr>
    </xdr:pic>
    <xdr:clientData/>
  </xdr:oneCellAnchor>
  <xdr:oneCellAnchor>
    <xdr:from>
      <xdr:col>2</xdr:col>
      <xdr:colOff>371475</xdr:colOff>
      <xdr:row>30</xdr:row>
      <xdr:rowOff>85725</xdr:rowOff>
    </xdr:from>
    <xdr:ext cx="371475" cy="323850"/>
    <xdr:pic>
      <xdr:nvPicPr>
        <xdr:cNvPr id="11" name="Picture 1" descr="ボール2">
          <a:extLst>
            <a:ext uri="{FF2B5EF4-FFF2-40B4-BE49-F238E27FC236}">
              <a16:creationId xmlns:a16="http://schemas.microsoft.com/office/drawing/2014/main" id="{69F169D4-34B6-4893-9AED-8D2B212C3AA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0" y="6705600"/>
          <a:ext cx="371475" cy="323850"/>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45</xdr:col>
      <xdr:colOff>0</xdr:colOff>
      <xdr:row>59</xdr:row>
      <xdr:rowOff>85725</xdr:rowOff>
    </xdr:from>
    <xdr:to>
      <xdr:col>45</xdr:col>
      <xdr:colOff>0</xdr:colOff>
      <xdr:row>59</xdr:row>
      <xdr:rowOff>85725</xdr:rowOff>
    </xdr:to>
    <xdr:sp macro="" textlink="">
      <xdr:nvSpPr>
        <xdr:cNvPr id="2" name="Line 106">
          <a:extLst>
            <a:ext uri="{FF2B5EF4-FFF2-40B4-BE49-F238E27FC236}">
              <a16:creationId xmlns:a16="http://schemas.microsoft.com/office/drawing/2014/main" id="{D781C6C6-1A5A-47B0-8B5F-901CE4B75AEE}"/>
            </a:ext>
          </a:extLst>
        </xdr:cNvPr>
        <xdr:cNvSpPr>
          <a:spLocks noChangeShapeType="1"/>
        </xdr:cNvSpPr>
      </xdr:nvSpPr>
      <xdr:spPr bwMode="auto">
        <a:xfrm flipH="1">
          <a:off x="7286625" y="9429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13</xdr:col>
      <xdr:colOff>0</xdr:colOff>
      <xdr:row>16</xdr:row>
      <xdr:rowOff>0</xdr:rowOff>
    </xdr:to>
    <xdr:sp macro="" textlink="">
      <xdr:nvSpPr>
        <xdr:cNvPr id="3" name="Line 148">
          <a:extLst>
            <a:ext uri="{FF2B5EF4-FFF2-40B4-BE49-F238E27FC236}">
              <a16:creationId xmlns:a16="http://schemas.microsoft.com/office/drawing/2014/main" id="{C0BB8995-7477-4823-A6B3-605FA46A48B1}"/>
            </a:ext>
          </a:extLst>
        </xdr:cNvPr>
        <xdr:cNvSpPr>
          <a:spLocks noChangeShapeType="1"/>
        </xdr:cNvSpPr>
      </xdr:nvSpPr>
      <xdr:spPr bwMode="auto">
        <a:xfrm flipH="1">
          <a:off x="1781175" y="2486025"/>
          <a:ext cx="32385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14</xdr:row>
      <xdr:rowOff>0</xdr:rowOff>
    </xdr:from>
    <xdr:to>
      <xdr:col>45</xdr:col>
      <xdr:colOff>0</xdr:colOff>
      <xdr:row>16</xdr:row>
      <xdr:rowOff>9525</xdr:rowOff>
    </xdr:to>
    <xdr:sp macro="" textlink="">
      <xdr:nvSpPr>
        <xdr:cNvPr id="4" name="Line 149">
          <a:extLst>
            <a:ext uri="{FF2B5EF4-FFF2-40B4-BE49-F238E27FC236}">
              <a16:creationId xmlns:a16="http://schemas.microsoft.com/office/drawing/2014/main" id="{6F656DB2-0D18-46DE-9666-7D5281EFF156}"/>
            </a:ext>
          </a:extLst>
        </xdr:cNvPr>
        <xdr:cNvSpPr>
          <a:spLocks noChangeShapeType="1"/>
        </xdr:cNvSpPr>
      </xdr:nvSpPr>
      <xdr:spPr bwMode="auto">
        <a:xfrm>
          <a:off x="6962775" y="2486025"/>
          <a:ext cx="32385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68</xdr:row>
      <xdr:rowOff>0</xdr:rowOff>
    </xdr:from>
    <xdr:to>
      <xdr:col>13</xdr:col>
      <xdr:colOff>0</xdr:colOff>
      <xdr:row>70</xdr:row>
      <xdr:rowOff>0</xdr:rowOff>
    </xdr:to>
    <xdr:sp macro="" textlink="">
      <xdr:nvSpPr>
        <xdr:cNvPr id="5" name="Line 150">
          <a:extLst>
            <a:ext uri="{FF2B5EF4-FFF2-40B4-BE49-F238E27FC236}">
              <a16:creationId xmlns:a16="http://schemas.microsoft.com/office/drawing/2014/main" id="{A49A11F1-08A7-42E5-9673-224084495FA8}"/>
            </a:ext>
          </a:extLst>
        </xdr:cNvPr>
        <xdr:cNvSpPr>
          <a:spLocks noChangeShapeType="1"/>
        </xdr:cNvSpPr>
      </xdr:nvSpPr>
      <xdr:spPr bwMode="auto">
        <a:xfrm>
          <a:off x="1781175" y="10715625"/>
          <a:ext cx="32385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68</xdr:row>
      <xdr:rowOff>0</xdr:rowOff>
    </xdr:from>
    <xdr:to>
      <xdr:col>45</xdr:col>
      <xdr:colOff>0</xdr:colOff>
      <xdr:row>70</xdr:row>
      <xdr:rowOff>0</xdr:rowOff>
    </xdr:to>
    <xdr:sp macro="" textlink="">
      <xdr:nvSpPr>
        <xdr:cNvPr id="6" name="Line 151">
          <a:extLst>
            <a:ext uri="{FF2B5EF4-FFF2-40B4-BE49-F238E27FC236}">
              <a16:creationId xmlns:a16="http://schemas.microsoft.com/office/drawing/2014/main" id="{10195DE7-6526-4766-9B63-C3C221BB4FB5}"/>
            </a:ext>
          </a:extLst>
        </xdr:cNvPr>
        <xdr:cNvSpPr>
          <a:spLocks noChangeShapeType="1"/>
        </xdr:cNvSpPr>
      </xdr:nvSpPr>
      <xdr:spPr bwMode="auto">
        <a:xfrm flipH="1">
          <a:off x="6962775" y="10715625"/>
          <a:ext cx="32385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xdr:colOff>
      <xdr:row>32</xdr:row>
      <xdr:rowOff>82039</xdr:rowOff>
    </xdr:from>
    <xdr:to>
      <xdr:col>11</xdr:col>
      <xdr:colOff>154787</xdr:colOff>
      <xdr:row>36</xdr:row>
      <xdr:rowOff>82039</xdr:rowOff>
    </xdr:to>
    <xdr:sp macro="" textlink="">
      <xdr:nvSpPr>
        <xdr:cNvPr id="7" name="正方形/長方形 6">
          <a:extLst>
            <a:ext uri="{FF2B5EF4-FFF2-40B4-BE49-F238E27FC236}">
              <a16:creationId xmlns:a16="http://schemas.microsoft.com/office/drawing/2014/main" id="{1F14D917-E1AA-41DC-9A85-15EA04A76D6D}"/>
            </a:ext>
          </a:extLst>
        </xdr:cNvPr>
        <xdr:cNvSpPr/>
      </xdr:nvSpPr>
      <xdr:spPr>
        <a:xfrm>
          <a:off x="1781180" y="5311264"/>
          <a:ext cx="154782" cy="609600"/>
        </a:xfrm>
        <a:prstGeom prst="rect">
          <a:avLst/>
        </a:prstGeom>
        <a:solidFill>
          <a:schemeClr val="bg2">
            <a:lumMod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3317</xdr:colOff>
      <xdr:row>47</xdr:row>
      <xdr:rowOff>77065</xdr:rowOff>
    </xdr:from>
    <xdr:to>
      <xdr:col>11</xdr:col>
      <xdr:colOff>158099</xdr:colOff>
      <xdr:row>51</xdr:row>
      <xdr:rowOff>77065</xdr:rowOff>
    </xdr:to>
    <xdr:sp macro="" textlink="">
      <xdr:nvSpPr>
        <xdr:cNvPr id="8" name="正方形/長方形 7">
          <a:extLst>
            <a:ext uri="{FF2B5EF4-FFF2-40B4-BE49-F238E27FC236}">
              <a16:creationId xmlns:a16="http://schemas.microsoft.com/office/drawing/2014/main" id="{AE9C9BBD-13A4-4F2A-9C11-55BEE11E04A7}"/>
            </a:ext>
          </a:extLst>
        </xdr:cNvPr>
        <xdr:cNvSpPr/>
      </xdr:nvSpPr>
      <xdr:spPr>
        <a:xfrm>
          <a:off x="1784492" y="7592290"/>
          <a:ext cx="154782" cy="609600"/>
        </a:xfrm>
        <a:prstGeom prst="rect">
          <a:avLst/>
        </a:prstGeom>
        <a:solidFill>
          <a:schemeClr val="bg2">
            <a:lumMod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957</xdr:colOff>
      <xdr:row>14</xdr:row>
      <xdr:rowOff>131227</xdr:rowOff>
    </xdr:from>
    <xdr:to>
      <xdr:col>13</xdr:col>
      <xdr:colOff>105291</xdr:colOff>
      <xdr:row>15</xdr:row>
      <xdr:rowOff>133609</xdr:rowOff>
    </xdr:to>
    <xdr:sp macro="" textlink="">
      <xdr:nvSpPr>
        <xdr:cNvPr id="9" name="正方形/長方形 8">
          <a:extLst>
            <a:ext uri="{FF2B5EF4-FFF2-40B4-BE49-F238E27FC236}">
              <a16:creationId xmlns:a16="http://schemas.microsoft.com/office/drawing/2014/main" id="{B9498998-C701-420D-B346-DC24A7481332}"/>
            </a:ext>
          </a:extLst>
        </xdr:cNvPr>
        <xdr:cNvSpPr/>
      </xdr:nvSpPr>
      <xdr:spPr>
        <a:xfrm rot="2828128">
          <a:off x="1918833" y="2480551"/>
          <a:ext cx="154782" cy="428184"/>
        </a:xfrm>
        <a:prstGeom prst="rect">
          <a:avLst/>
        </a:prstGeom>
        <a:solidFill>
          <a:schemeClr val="bg2">
            <a:lumMod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54822</xdr:colOff>
      <xdr:row>68</xdr:row>
      <xdr:rowOff>25920</xdr:rowOff>
    </xdr:from>
    <xdr:to>
      <xdr:col>44</xdr:col>
      <xdr:colOff>161635</xdr:colOff>
      <xdr:row>69</xdr:row>
      <xdr:rowOff>28301</xdr:rowOff>
    </xdr:to>
    <xdr:sp macro="" textlink="">
      <xdr:nvSpPr>
        <xdr:cNvPr id="10" name="正方形/長方形 9">
          <a:extLst>
            <a:ext uri="{FF2B5EF4-FFF2-40B4-BE49-F238E27FC236}">
              <a16:creationId xmlns:a16="http://schemas.microsoft.com/office/drawing/2014/main" id="{3C3B2516-2BD7-403E-B6D8-92366695666C}"/>
            </a:ext>
          </a:extLst>
        </xdr:cNvPr>
        <xdr:cNvSpPr/>
      </xdr:nvSpPr>
      <xdr:spPr>
        <a:xfrm rot="2828128">
          <a:off x="6993613" y="10603604"/>
          <a:ext cx="154781" cy="430663"/>
        </a:xfrm>
        <a:prstGeom prst="rect">
          <a:avLst/>
        </a:prstGeom>
        <a:solidFill>
          <a:schemeClr val="bg2">
            <a:lumMod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58035</xdr:colOff>
      <xdr:row>14</xdr:row>
      <xdr:rowOff>136320</xdr:rowOff>
    </xdr:from>
    <xdr:to>
      <xdr:col>44</xdr:col>
      <xdr:colOff>161975</xdr:colOff>
      <xdr:row>15</xdr:row>
      <xdr:rowOff>138702</xdr:rowOff>
    </xdr:to>
    <xdr:sp macro="" textlink="">
      <xdr:nvSpPr>
        <xdr:cNvPr id="11" name="正方形/長方形 10">
          <a:extLst>
            <a:ext uri="{FF2B5EF4-FFF2-40B4-BE49-F238E27FC236}">
              <a16:creationId xmlns:a16="http://schemas.microsoft.com/office/drawing/2014/main" id="{53439E73-3B7E-41EC-B92C-9269C154A898}"/>
            </a:ext>
          </a:extLst>
        </xdr:cNvPr>
        <xdr:cNvSpPr/>
      </xdr:nvSpPr>
      <xdr:spPr>
        <a:xfrm rot="18834775">
          <a:off x="6995389" y="2485841"/>
          <a:ext cx="154782" cy="427790"/>
        </a:xfrm>
        <a:prstGeom prst="rect">
          <a:avLst/>
        </a:prstGeom>
        <a:solidFill>
          <a:schemeClr val="bg2">
            <a:lumMod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623</xdr:colOff>
      <xdr:row>68</xdr:row>
      <xdr:rowOff>32039</xdr:rowOff>
    </xdr:from>
    <xdr:to>
      <xdr:col>13</xdr:col>
      <xdr:colOff>104563</xdr:colOff>
      <xdr:row>69</xdr:row>
      <xdr:rowOff>34420</xdr:rowOff>
    </xdr:to>
    <xdr:sp macro="" textlink="">
      <xdr:nvSpPr>
        <xdr:cNvPr id="12" name="正方形/長方形 11">
          <a:extLst>
            <a:ext uri="{FF2B5EF4-FFF2-40B4-BE49-F238E27FC236}">
              <a16:creationId xmlns:a16="http://schemas.microsoft.com/office/drawing/2014/main" id="{8577ABC6-2CEB-4AA6-AB86-DF8154FBB974}"/>
            </a:ext>
          </a:extLst>
        </xdr:cNvPr>
        <xdr:cNvSpPr/>
      </xdr:nvSpPr>
      <xdr:spPr>
        <a:xfrm rot="18834775">
          <a:off x="1918302" y="10611160"/>
          <a:ext cx="154781" cy="427790"/>
        </a:xfrm>
        <a:prstGeom prst="rect">
          <a:avLst/>
        </a:prstGeom>
        <a:solidFill>
          <a:schemeClr val="bg2">
            <a:lumMod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138956</xdr:colOff>
      <xdr:row>32</xdr:row>
      <xdr:rowOff>44824</xdr:rowOff>
    </xdr:from>
    <xdr:to>
      <xdr:col>14</xdr:col>
      <xdr:colOff>4486</xdr:colOff>
      <xdr:row>38</xdr:row>
      <xdr:rowOff>11207</xdr:rowOff>
    </xdr:to>
    <xdr:sp macro="" textlink="">
      <xdr:nvSpPr>
        <xdr:cNvPr id="13" name="テキスト ボックス 12">
          <a:extLst>
            <a:ext uri="{FF2B5EF4-FFF2-40B4-BE49-F238E27FC236}">
              <a16:creationId xmlns:a16="http://schemas.microsoft.com/office/drawing/2014/main" id="{5D1D5C1F-6CF4-439C-AB15-48EC968923F4}"/>
            </a:ext>
          </a:extLst>
        </xdr:cNvPr>
        <xdr:cNvSpPr txBox="1"/>
      </xdr:nvSpPr>
      <xdr:spPr>
        <a:xfrm>
          <a:off x="1920131" y="5274049"/>
          <a:ext cx="351305" cy="880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b="1"/>
            <a:t>入場口</a:t>
          </a:r>
        </a:p>
      </xdr:txBody>
    </xdr:sp>
    <xdr:clientData/>
  </xdr:twoCellAnchor>
  <xdr:twoCellAnchor>
    <xdr:from>
      <xdr:col>11</xdr:col>
      <xdr:colOff>123268</xdr:colOff>
      <xdr:row>47</xdr:row>
      <xdr:rowOff>51548</xdr:rowOff>
    </xdr:from>
    <xdr:to>
      <xdr:col>13</xdr:col>
      <xdr:colOff>145680</xdr:colOff>
      <xdr:row>53</xdr:row>
      <xdr:rowOff>89649</xdr:rowOff>
    </xdr:to>
    <xdr:sp macro="" textlink="">
      <xdr:nvSpPr>
        <xdr:cNvPr id="14" name="テキスト ボックス 13">
          <a:extLst>
            <a:ext uri="{FF2B5EF4-FFF2-40B4-BE49-F238E27FC236}">
              <a16:creationId xmlns:a16="http://schemas.microsoft.com/office/drawing/2014/main" id="{0BFEDB73-D6D1-4553-B7C9-4830907BAAC0}"/>
            </a:ext>
          </a:extLst>
        </xdr:cNvPr>
        <xdr:cNvSpPr txBox="1"/>
      </xdr:nvSpPr>
      <xdr:spPr>
        <a:xfrm>
          <a:off x="1904443" y="7566773"/>
          <a:ext cx="346262" cy="952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b="1"/>
            <a:t>入場口</a:t>
          </a:r>
        </a:p>
      </xdr:txBody>
    </xdr:sp>
    <xdr:clientData/>
  </xdr:twoCellAnchor>
  <xdr:twoCellAnchor>
    <xdr:from>
      <xdr:col>12</xdr:col>
      <xdr:colOff>26898</xdr:colOff>
      <xdr:row>63</xdr:row>
      <xdr:rowOff>134470</xdr:rowOff>
    </xdr:from>
    <xdr:to>
      <xdr:col>14</xdr:col>
      <xdr:colOff>49310</xdr:colOff>
      <xdr:row>69</xdr:row>
      <xdr:rowOff>123266</xdr:rowOff>
    </xdr:to>
    <xdr:sp macro="" textlink="">
      <xdr:nvSpPr>
        <xdr:cNvPr id="15" name="テキスト ボックス 14">
          <a:extLst>
            <a:ext uri="{FF2B5EF4-FFF2-40B4-BE49-F238E27FC236}">
              <a16:creationId xmlns:a16="http://schemas.microsoft.com/office/drawing/2014/main" id="{0354A471-8AE7-4388-94A8-180D6343ABBA}"/>
            </a:ext>
          </a:extLst>
        </xdr:cNvPr>
        <xdr:cNvSpPr txBox="1"/>
      </xdr:nvSpPr>
      <xdr:spPr>
        <a:xfrm>
          <a:off x="1969998" y="10088095"/>
          <a:ext cx="346262" cy="903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b="1"/>
            <a:t>退場口</a:t>
          </a:r>
        </a:p>
      </xdr:txBody>
    </xdr:sp>
    <xdr:clientData/>
  </xdr:twoCellAnchor>
  <xdr:twoCellAnchor>
    <xdr:from>
      <xdr:col>41</xdr:col>
      <xdr:colOff>145681</xdr:colOff>
      <xdr:row>63</xdr:row>
      <xdr:rowOff>129987</xdr:rowOff>
    </xdr:from>
    <xdr:to>
      <xdr:col>44</xdr:col>
      <xdr:colOff>11210</xdr:colOff>
      <xdr:row>69</xdr:row>
      <xdr:rowOff>100854</xdr:rowOff>
    </xdr:to>
    <xdr:sp macro="" textlink="">
      <xdr:nvSpPr>
        <xdr:cNvPr id="16" name="テキスト ボックス 15">
          <a:extLst>
            <a:ext uri="{FF2B5EF4-FFF2-40B4-BE49-F238E27FC236}">
              <a16:creationId xmlns:a16="http://schemas.microsoft.com/office/drawing/2014/main" id="{995FFA21-1F3B-4382-A673-C0C84DA235D4}"/>
            </a:ext>
          </a:extLst>
        </xdr:cNvPr>
        <xdr:cNvSpPr txBox="1"/>
      </xdr:nvSpPr>
      <xdr:spPr>
        <a:xfrm>
          <a:off x="6784606" y="10083612"/>
          <a:ext cx="351304" cy="885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b="1"/>
            <a:t>退場口</a:t>
          </a:r>
        </a:p>
      </xdr:txBody>
    </xdr:sp>
    <xdr:clientData/>
  </xdr:twoCellAnchor>
  <xdr:twoCellAnchor>
    <xdr:from>
      <xdr:col>41</xdr:col>
      <xdr:colOff>38106</xdr:colOff>
      <xdr:row>15</xdr:row>
      <xdr:rowOff>112060</xdr:rowOff>
    </xdr:from>
    <xdr:to>
      <xdr:col>43</xdr:col>
      <xdr:colOff>60518</xdr:colOff>
      <xdr:row>22</xdr:row>
      <xdr:rowOff>22413</xdr:rowOff>
    </xdr:to>
    <xdr:sp macro="" textlink="">
      <xdr:nvSpPr>
        <xdr:cNvPr id="17" name="テキスト ボックス 16">
          <a:extLst>
            <a:ext uri="{FF2B5EF4-FFF2-40B4-BE49-F238E27FC236}">
              <a16:creationId xmlns:a16="http://schemas.microsoft.com/office/drawing/2014/main" id="{788C4ECF-172A-4CE6-8159-2E05C5CD245F}"/>
            </a:ext>
          </a:extLst>
        </xdr:cNvPr>
        <xdr:cNvSpPr txBox="1"/>
      </xdr:nvSpPr>
      <xdr:spPr>
        <a:xfrm>
          <a:off x="6677031" y="2750485"/>
          <a:ext cx="346262" cy="977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b="1"/>
            <a:t>退場口</a:t>
          </a:r>
        </a:p>
      </xdr:txBody>
    </xdr:sp>
    <xdr:clientData/>
  </xdr:twoCellAnchor>
  <xdr:twoCellAnchor>
    <xdr:from>
      <xdr:col>12</xdr:col>
      <xdr:colOff>123261</xdr:colOff>
      <xdr:row>15</xdr:row>
      <xdr:rowOff>129988</xdr:rowOff>
    </xdr:from>
    <xdr:to>
      <xdr:col>14</xdr:col>
      <xdr:colOff>145673</xdr:colOff>
      <xdr:row>21</xdr:row>
      <xdr:rowOff>11207</xdr:rowOff>
    </xdr:to>
    <xdr:sp macro="" textlink="">
      <xdr:nvSpPr>
        <xdr:cNvPr id="18" name="テキスト ボックス 17">
          <a:extLst>
            <a:ext uri="{FF2B5EF4-FFF2-40B4-BE49-F238E27FC236}">
              <a16:creationId xmlns:a16="http://schemas.microsoft.com/office/drawing/2014/main" id="{AB79E987-1E27-4225-B041-0284BF2A8133}"/>
            </a:ext>
          </a:extLst>
        </xdr:cNvPr>
        <xdr:cNvSpPr txBox="1"/>
      </xdr:nvSpPr>
      <xdr:spPr>
        <a:xfrm>
          <a:off x="2066361" y="2768413"/>
          <a:ext cx="346262" cy="795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b="1"/>
            <a:t>退場口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A8B89-3396-4FA5-AE11-0965CAD29558}">
  <dimension ref="A2:I34"/>
  <sheetViews>
    <sheetView tabSelected="1" zoomScale="70" zoomScaleNormal="70" workbookViewId="0"/>
  </sheetViews>
  <sheetFormatPr defaultRowHeight="15.75" x14ac:dyDescent="0.15"/>
  <cols>
    <col min="1" max="1" width="7.375" style="209" customWidth="1"/>
    <col min="2" max="2" width="7.5" style="209" customWidth="1"/>
    <col min="3" max="3" width="19.125" style="209" customWidth="1"/>
    <col min="4" max="16384" width="9" style="209"/>
  </cols>
  <sheetData>
    <row r="2" spans="1:9" ht="35.25" x14ac:dyDescent="0.15">
      <c r="A2" s="223" t="s">
        <v>354</v>
      </c>
      <c r="B2" s="224"/>
      <c r="C2" s="224"/>
      <c r="D2" s="224"/>
      <c r="E2" s="224"/>
      <c r="F2" s="224"/>
      <c r="G2" s="224"/>
      <c r="H2" s="224"/>
      <c r="I2" s="224"/>
    </row>
    <row r="3" spans="1:9" ht="35.25" x14ac:dyDescent="0.15">
      <c r="A3" s="225" t="s">
        <v>355</v>
      </c>
      <c r="B3" s="223"/>
      <c r="C3" s="223"/>
      <c r="D3" s="223"/>
      <c r="E3" s="223"/>
      <c r="F3" s="223"/>
      <c r="G3" s="223"/>
      <c r="H3" s="223"/>
      <c r="I3" s="223"/>
    </row>
    <row r="4" spans="1:9" ht="30" x14ac:dyDescent="0.15">
      <c r="B4" s="210"/>
    </row>
    <row r="5" spans="1:9" ht="30" x14ac:dyDescent="0.15">
      <c r="B5" s="210"/>
    </row>
    <row r="6" spans="1:9" ht="30" x14ac:dyDescent="0.15">
      <c r="B6" s="210"/>
    </row>
    <row r="7" spans="1:9" ht="16.5" x14ac:dyDescent="0.15">
      <c r="B7" s="211"/>
    </row>
    <row r="8" spans="1:9" x14ac:dyDescent="0.15">
      <c r="B8" s="212"/>
    </row>
    <row r="10" spans="1:9" x14ac:dyDescent="0.15">
      <c r="B10" s="212"/>
    </row>
    <row r="11" spans="1:9" x14ac:dyDescent="0.15">
      <c r="B11" s="212"/>
    </row>
    <row r="12" spans="1:9" x14ac:dyDescent="0.15">
      <c r="B12" s="212"/>
    </row>
    <row r="13" spans="1:9" x14ac:dyDescent="0.15">
      <c r="B13" s="212"/>
    </row>
    <row r="14" spans="1:9" x14ac:dyDescent="0.15">
      <c r="B14" s="212"/>
    </row>
    <row r="15" spans="1:9" x14ac:dyDescent="0.15">
      <c r="B15" s="212"/>
    </row>
    <row r="16" spans="1:9" x14ac:dyDescent="0.15">
      <c r="B16" s="212"/>
    </row>
    <row r="17" spans="2:8" x14ac:dyDescent="0.15">
      <c r="B17" s="212"/>
    </row>
    <row r="18" spans="2:8" x14ac:dyDescent="0.15">
      <c r="B18" s="212"/>
    </row>
    <row r="19" spans="2:8" x14ac:dyDescent="0.15">
      <c r="B19" s="212"/>
    </row>
    <row r="20" spans="2:8" x14ac:dyDescent="0.15">
      <c r="B20" s="212"/>
    </row>
    <row r="21" spans="2:8" x14ac:dyDescent="0.15">
      <c r="B21" s="212"/>
    </row>
    <row r="22" spans="2:8" x14ac:dyDescent="0.15">
      <c r="B22" s="212"/>
    </row>
    <row r="23" spans="2:8" x14ac:dyDescent="0.15">
      <c r="B23" s="212"/>
    </row>
    <row r="24" spans="2:8" x14ac:dyDescent="0.15">
      <c r="B24" s="212"/>
    </row>
    <row r="25" spans="2:8" x14ac:dyDescent="0.15">
      <c r="B25" s="212"/>
    </row>
    <row r="26" spans="2:8" ht="28.5" x14ac:dyDescent="0.15">
      <c r="B26" s="213"/>
      <c r="C26" s="214" t="s">
        <v>356</v>
      </c>
      <c r="D26" s="214" t="s">
        <v>357</v>
      </c>
      <c r="E26" s="214"/>
      <c r="F26" s="214"/>
      <c r="G26" s="214"/>
      <c r="H26" s="214"/>
    </row>
    <row r="27" spans="2:8" ht="28.5" x14ac:dyDescent="0.15">
      <c r="B27" s="213"/>
      <c r="C27" s="214" t="s">
        <v>358</v>
      </c>
      <c r="D27" s="214" t="s">
        <v>359</v>
      </c>
      <c r="E27" s="214"/>
      <c r="F27" s="214"/>
      <c r="G27" s="214"/>
      <c r="H27" s="214"/>
    </row>
    <row r="28" spans="2:8" ht="28.5" x14ac:dyDescent="0.15">
      <c r="B28" s="213"/>
      <c r="C28" s="214" t="s">
        <v>360</v>
      </c>
      <c r="D28" s="214" t="s">
        <v>361</v>
      </c>
      <c r="E28" s="214"/>
      <c r="F28" s="214"/>
      <c r="G28" s="214"/>
      <c r="H28" s="214"/>
    </row>
    <row r="29" spans="2:8" ht="28.5" x14ac:dyDescent="0.15">
      <c r="B29" s="213"/>
      <c r="C29" s="214"/>
      <c r="D29" s="214" t="s">
        <v>362</v>
      </c>
      <c r="E29" s="214"/>
      <c r="F29" s="214"/>
      <c r="G29" s="214"/>
      <c r="H29" s="214"/>
    </row>
    <row r="30" spans="2:8" ht="28.5" x14ac:dyDescent="0.15">
      <c r="C30" s="214" t="s">
        <v>363</v>
      </c>
      <c r="D30" s="214" t="s">
        <v>364</v>
      </c>
      <c r="E30" s="214"/>
      <c r="F30" s="214"/>
      <c r="G30" s="214"/>
      <c r="H30" s="214"/>
    </row>
    <row r="31" spans="2:8" ht="28.5" x14ac:dyDescent="0.15">
      <c r="C31" s="214" t="s">
        <v>365</v>
      </c>
      <c r="D31" s="214" t="s">
        <v>366</v>
      </c>
      <c r="E31" s="214"/>
      <c r="F31" s="214"/>
      <c r="G31" s="214"/>
      <c r="H31" s="214"/>
    </row>
    <row r="32" spans="2:8" ht="28.5" x14ac:dyDescent="0.15">
      <c r="C32" s="214"/>
      <c r="D32" s="214" t="s">
        <v>367</v>
      </c>
      <c r="E32" s="214"/>
      <c r="F32" s="214"/>
      <c r="G32" s="214"/>
      <c r="H32" s="214"/>
    </row>
    <row r="33" spans="3:8" ht="28.5" x14ac:dyDescent="0.15">
      <c r="C33" s="214"/>
      <c r="D33" s="214" t="s">
        <v>368</v>
      </c>
      <c r="E33" s="214"/>
      <c r="F33" s="214"/>
      <c r="G33" s="214"/>
      <c r="H33" s="214"/>
    </row>
    <row r="34" spans="3:8" ht="28.5" x14ac:dyDescent="0.15">
      <c r="C34" s="214"/>
      <c r="D34" s="214" t="s">
        <v>369</v>
      </c>
      <c r="E34" s="214"/>
      <c r="F34" s="214"/>
      <c r="G34" s="214"/>
      <c r="H34" s="214"/>
    </row>
  </sheetData>
  <mergeCells count="2">
    <mergeCell ref="A2:I2"/>
    <mergeCell ref="A3:I3"/>
  </mergeCells>
  <phoneticPr fontId="2"/>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32"/>
  <sheetViews>
    <sheetView zoomScale="85" zoomScaleNormal="85" workbookViewId="0">
      <selection sqref="A1:V1"/>
    </sheetView>
  </sheetViews>
  <sheetFormatPr defaultRowHeight="13.5" x14ac:dyDescent="0.15"/>
  <cols>
    <col min="1" max="1" width="21.625" style="35" customWidth="1"/>
    <col min="2" max="2" width="7.75" style="68" customWidth="1"/>
    <col min="3" max="20" width="4.375" style="35" customWidth="1"/>
    <col min="21" max="21" width="7.75" style="68" customWidth="1"/>
    <col min="22" max="22" width="21.625" style="35" customWidth="1"/>
    <col min="23" max="16384" width="9" style="35"/>
  </cols>
  <sheetData>
    <row r="1" spans="1:22" s="100" customFormat="1" ht="18.75" x14ac:dyDescent="0.15">
      <c r="A1" s="374" t="s">
        <v>251</v>
      </c>
      <c r="B1" s="374"/>
      <c r="C1" s="374"/>
      <c r="D1" s="374"/>
      <c r="E1" s="374"/>
      <c r="F1" s="374"/>
      <c r="G1" s="374"/>
      <c r="H1" s="374"/>
      <c r="I1" s="374"/>
      <c r="J1" s="374"/>
      <c r="K1" s="374"/>
      <c r="L1" s="374"/>
      <c r="M1" s="374"/>
      <c r="N1" s="374"/>
      <c r="O1" s="374"/>
      <c r="P1" s="374"/>
      <c r="Q1" s="374"/>
      <c r="R1" s="374"/>
      <c r="S1" s="374"/>
      <c r="T1" s="374"/>
      <c r="U1" s="374"/>
      <c r="V1" s="374"/>
    </row>
    <row r="2" spans="1:22" ht="18" customHeight="1" x14ac:dyDescent="0.15"/>
    <row r="3" spans="1:22" ht="18" customHeight="1" thickBot="1" x14ac:dyDescent="0.2">
      <c r="A3" s="366" t="s">
        <v>91</v>
      </c>
      <c r="B3" s="371" t="s">
        <v>294</v>
      </c>
      <c r="C3" s="110"/>
      <c r="D3" s="112"/>
      <c r="E3" s="112"/>
      <c r="F3" s="116">
        <f>ﾀｲﾑﾃｰﾌﾞﾙ!$F$44</f>
        <v>4</v>
      </c>
      <c r="S3" s="116">
        <f>ﾀｲﾑﾃｰﾌﾞﾙ!$Q$36</f>
        <v>5</v>
      </c>
      <c r="T3" s="111"/>
      <c r="U3" s="371" t="s">
        <v>301</v>
      </c>
      <c r="V3" s="366" t="s">
        <v>271</v>
      </c>
    </row>
    <row r="4" spans="1:22" ht="18" customHeight="1" thickTop="1" x14ac:dyDescent="0.15">
      <c r="A4" s="346"/>
      <c r="B4" s="372"/>
      <c r="C4" s="56"/>
      <c r="D4" s="56"/>
      <c r="E4" s="56"/>
      <c r="F4" s="56"/>
      <c r="G4" s="115"/>
      <c r="H4" s="56"/>
      <c r="Q4" s="56"/>
      <c r="R4" s="121"/>
      <c r="S4" s="56"/>
      <c r="T4" s="56"/>
      <c r="U4" s="372"/>
      <c r="V4" s="346"/>
    </row>
    <row r="5" spans="1:22" ht="18" customHeight="1" thickBot="1" x14ac:dyDescent="0.2">
      <c r="C5" s="57"/>
      <c r="D5" s="57"/>
      <c r="F5" s="56"/>
      <c r="G5" s="115"/>
      <c r="H5" s="56"/>
      <c r="Q5" s="116">
        <f>ﾀｲﾑﾃｰﾌﾞﾙ!$Q$44</f>
        <v>0</v>
      </c>
      <c r="R5" s="122"/>
      <c r="S5" s="367" t="s">
        <v>252</v>
      </c>
      <c r="T5" s="368"/>
    </row>
    <row r="6" spans="1:22" ht="18" customHeight="1" thickTop="1" x14ac:dyDescent="0.15">
      <c r="C6" s="57"/>
      <c r="D6" s="57"/>
      <c r="E6" s="56"/>
      <c r="F6" s="56"/>
      <c r="G6" s="115"/>
      <c r="H6" s="56"/>
      <c r="Q6" s="105"/>
      <c r="R6" s="56"/>
      <c r="S6" s="370"/>
      <c r="T6" s="368"/>
    </row>
    <row r="7" spans="1:22" ht="18" customHeight="1" x14ac:dyDescent="0.15">
      <c r="A7" s="56"/>
      <c r="B7" s="57"/>
      <c r="C7" s="56"/>
      <c r="D7" s="56"/>
      <c r="E7" s="367" t="s">
        <v>253</v>
      </c>
      <c r="F7" s="367"/>
      <c r="G7" s="115"/>
      <c r="H7" s="56"/>
      <c r="Q7" s="105"/>
      <c r="R7" s="56"/>
      <c r="S7" s="106"/>
      <c r="T7" s="107"/>
      <c r="U7" s="371" t="s">
        <v>302</v>
      </c>
      <c r="V7" s="366" t="s">
        <v>89</v>
      </c>
    </row>
    <row r="8" spans="1:22" ht="18" customHeight="1" x14ac:dyDescent="0.15">
      <c r="A8" s="56"/>
      <c r="B8" s="57"/>
      <c r="E8" s="368"/>
      <c r="F8" s="367"/>
      <c r="G8" s="115"/>
      <c r="H8" s="56"/>
      <c r="Q8" s="105"/>
      <c r="R8" s="56"/>
      <c r="S8" s="68">
        <f>ﾀｲﾑﾃｰﾌﾞﾙ!$S$36</f>
        <v>3</v>
      </c>
      <c r="U8" s="372"/>
      <c r="V8" s="346"/>
    </row>
    <row r="9" spans="1:22" ht="18" customHeight="1" thickBot="1" x14ac:dyDescent="0.2">
      <c r="E9" s="57"/>
      <c r="F9" s="57"/>
      <c r="G9" s="117"/>
      <c r="H9" s="116">
        <f>ﾀｲﾑﾃｰﾌﾞﾙ!$F$48</f>
        <v>1</v>
      </c>
      <c r="O9" s="68" t="str">
        <f>ﾀｲﾑﾃｰﾌﾞﾙ!$Q$48</f>
        <v>4(4)</v>
      </c>
      <c r="Q9" s="370" t="s">
        <v>263</v>
      </c>
      <c r="R9" s="368"/>
    </row>
    <row r="10" spans="1:22" ht="18" customHeight="1" thickTop="1" x14ac:dyDescent="0.15">
      <c r="E10" s="68"/>
      <c r="F10" s="60"/>
      <c r="G10" s="56"/>
      <c r="H10" s="104"/>
      <c r="N10" s="121"/>
      <c r="O10" s="136"/>
      <c r="P10" s="120"/>
      <c r="Q10" s="367"/>
      <c r="R10" s="368"/>
    </row>
    <row r="11" spans="1:22" ht="18" customHeight="1" x14ac:dyDescent="0.15">
      <c r="A11" s="366" t="s">
        <v>98</v>
      </c>
      <c r="B11" s="371" t="s">
        <v>295</v>
      </c>
      <c r="D11" s="68">
        <f>ﾀｲﾑﾃｰﾌﾞﾙ!$F$36</f>
        <v>1</v>
      </c>
      <c r="E11" s="56"/>
      <c r="F11" s="104"/>
      <c r="G11" s="56"/>
      <c r="H11" s="104"/>
      <c r="N11" s="121"/>
      <c r="O11" s="56"/>
      <c r="P11" s="121"/>
      <c r="Q11" s="56"/>
      <c r="R11" s="56"/>
      <c r="S11" s="68">
        <f>ﾀｲﾑﾃｰﾌﾞﾙ!$Q$37</f>
        <v>2</v>
      </c>
      <c r="U11" s="371" t="s">
        <v>303</v>
      </c>
      <c r="V11" s="366" t="s">
        <v>88</v>
      </c>
    </row>
    <row r="12" spans="1:22" ht="18" customHeight="1" x14ac:dyDescent="0.15">
      <c r="A12" s="346"/>
      <c r="B12" s="372"/>
      <c r="C12" s="101"/>
      <c r="D12" s="102"/>
      <c r="E12" s="56"/>
      <c r="F12" s="104"/>
      <c r="G12" s="56"/>
      <c r="H12" s="104"/>
      <c r="K12" s="373" t="s">
        <v>226</v>
      </c>
      <c r="L12" s="373"/>
      <c r="N12" s="121"/>
      <c r="O12" s="56"/>
      <c r="P12" s="121"/>
      <c r="Q12" s="56"/>
      <c r="R12" s="56"/>
      <c r="S12" s="103"/>
      <c r="T12" s="101"/>
      <c r="U12" s="372"/>
      <c r="V12" s="346"/>
    </row>
    <row r="13" spans="1:22" ht="18" customHeight="1" thickBot="1" x14ac:dyDescent="0.2">
      <c r="C13" s="367" t="s">
        <v>255</v>
      </c>
      <c r="D13" s="369"/>
      <c r="E13" s="56"/>
      <c r="F13" s="104"/>
      <c r="G13" s="56"/>
      <c r="H13" s="104"/>
      <c r="K13" s="373"/>
      <c r="L13" s="373"/>
      <c r="N13" s="121"/>
      <c r="O13" s="56"/>
      <c r="P13" s="121"/>
      <c r="Q13" s="56"/>
      <c r="R13" s="56"/>
      <c r="S13" s="370" t="s">
        <v>256</v>
      </c>
      <c r="T13" s="368"/>
    </row>
    <row r="14" spans="1:22" ht="18" customHeight="1" thickTop="1" x14ac:dyDescent="0.15">
      <c r="C14" s="368"/>
      <c r="D14" s="367"/>
      <c r="E14" s="113"/>
      <c r="F14" s="114">
        <f>ﾀｲﾑﾃｰﾌﾞﾙ!$H$44</f>
        <v>2</v>
      </c>
      <c r="G14" s="56"/>
      <c r="H14" s="104"/>
      <c r="N14" s="121"/>
      <c r="O14" s="56"/>
      <c r="P14" s="56"/>
      <c r="Q14" s="114">
        <f>ﾀｲﾑﾃｰﾌﾞﾙ!$S$44</f>
        <v>7</v>
      </c>
      <c r="R14" s="120"/>
      <c r="S14" s="367"/>
      <c r="T14" s="368"/>
    </row>
    <row r="15" spans="1:22" ht="18" customHeight="1" thickBot="1" x14ac:dyDescent="0.2">
      <c r="A15" s="366" t="s">
        <v>99</v>
      </c>
      <c r="B15" s="371" t="s">
        <v>296</v>
      </c>
      <c r="C15" s="110"/>
      <c r="D15" s="112"/>
      <c r="E15" s="115"/>
      <c r="F15" s="56"/>
      <c r="G15" s="56"/>
      <c r="H15" s="104"/>
      <c r="J15" s="109"/>
      <c r="L15" s="115"/>
      <c r="M15" s="137"/>
      <c r="N15" s="121"/>
      <c r="O15" s="56"/>
      <c r="P15" s="56"/>
      <c r="Q15" s="56"/>
      <c r="R15" s="121"/>
      <c r="S15" s="56"/>
      <c r="T15" s="56"/>
      <c r="U15" s="371" t="s">
        <v>304</v>
      </c>
      <c r="V15" s="366" t="s">
        <v>94</v>
      </c>
    </row>
    <row r="16" spans="1:22" ht="18" customHeight="1" thickTop="1" x14ac:dyDescent="0.15">
      <c r="A16" s="346"/>
      <c r="B16" s="372"/>
      <c r="D16" s="68">
        <f>ﾀｲﾑﾃｰﾌﾞﾙ!$H$36</f>
        <v>4</v>
      </c>
      <c r="G16" s="56"/>
      <c r="H16" s="104"/>
      <c r="J16" s="109"/>
      <c r="K16" s="68">
        <f>ﾀｲﾑﾃｰﾌﾞﾙ!$F$50</f>
        <v>0</v>
      </c>
      <c r="L16" s="138">
        <f>ﾀｲﾑﾃｰﾌﾞﾙ!$H$50</f>
        <v>7</v>
      </c>
      <c r="M16" s="137"/>
      <c r="N16" s="121"/>
      <c r="O16" s="56"/>
      <c r="P16" s="56"/>
      <c r="S16" s="114">
        <f>ﾀｲﾑﾃｰﾌﾞﾙ!$S$37</f>
        <v>6</v>
      </c>
      <c r="T16" s="119"/>
      <c r="U16" s="372"/>
      <c r="V16" s="346"/>
    </row>
    <row r="17" spans="1:22" ht="18" customHeight="1" thickBot="1" x14ac:dyDescent="0.2">
      <c r="G17" s="367" t="s">
        <v>257</v>
      </c>
      <c r="H17" s="369"/>
      <c r="J17" s="109"/>
      <c r="L17" s="117"/>
      <c r="M17" s="139"/>
      <c r="N17" s="122"/>
      <c r="O17" s="367" t="s">
        <v>235</v>
      </c>
      <c r="P17" s="368"/>
    </row>
    <row r="18" spans="1:22" ht="18" customHeight="1" thickTop="1" x14ac:dyDescent="0.15">
      <c r="G18" s="368"/>
      <c r="H18" s="367"/>
      <c r="I18" s="135"/>
      <c r="J18" s="101"/>
      <c r="K18" s="275" t="s">
        <v>259</v>
      </c>
      <c r="L18" s="367"/>
      <c r="M18" s="57"/>
      <c r="N18" s="56"/>
      <c r="O18" s="370"/>
      <c r="P18" s="368"/>
    </row>
    <row r="19" spans="1:22" ht="18" customHeight="1" thickBot="1" x14ac:dyDescent="0.2">
      <c r="A19" s="366" t="s">
        <v>92</v>
      </c>
      <c r="B19" s="371" t="s">
        <v>297</v>
      </c>
      <c r="C19" s="110"/>
      <c r="D19" s="116">
        <f>ﾀｲﾑﾃｰﾌﾞﾙ!$F$37</f>
        <v>6</v>
      </c>
      <c r="G19" s="56"/>
      <c r="H19" s="56"/>
      <c r="I19" s="115"/>
      <c r="K19" s="368"/>
      <c r="L19" s="368"/>
      <c r="M19" s="68"/>
      <c r="O19" s="105"/>
      <c r="P19" s="56"/>
      <c r="S19" s="116">
        <f>ﾀｲﾑﾃｰﾌﾞﾙ!$Q$38</f>
        <v>6</v>
      </c>
      <c r="T19" s="111"/>
      <c r="U19" s="371" t="s">
        <v>305</v>
      </c>
      <c r="V19" s="366" t="s">
        <v>87</v>
      </c>
    </row>
    <row r="20" spans="1:22" ht="18" customHeight="1" thickTop="1" x14ac:dyDescent="0.15">
      <c r="A20" s="346"/>
      <c r="B20" s="372"/>
      <c r="C20" s="56"/>
      <c r="D20" s="56"/>
      <c r="E20" s="115"/>
      <c r="F20" s="56"/>
      <c r="G20" s="56"/>
      <c r="H20" s="56"/>
      <c r="I20" s="115"/>
      <c r="O20" s="105"/>
      <c r="P20" s="56"/>
      <c r="Q20" s="56"/>
      <c r="R20" s="121"/>
      <c r="S20" s="56"/>
      <c r="T20" s="56"/>
      <c r="U20" s="372"/>
      <c r="V20" s="346"/>
    </row>
    <row r="21" spans="1:22" ht="18" customHeight="1" thickBot="1" x14ac:dyDescent="0.2">
      <c r="C21" s="367" t="s">
        <v>260</v>
      </c>
      <c r="D21" s="367"/>
      <c r="E21" s="117"/>
      <c r="F21" s="116">
        <f>ﾀｲﾑﾃｰﾌﾞﾙ!$F$45</f>
        <v>4</v>
      </c>
      <c r="G21" s="56"/>
      <c r="H21" s="56"/>
      <c r="I21" s="115"/>
      <c r="O21" s="105"/>
      <c r="P21" s="56"/>
      <c r="Q21" s="116">
        <f>ﾀｲﾑﾃｰﾌﾞﾙ!$Q$45</f>
        <v>1</v>
      </c>
      <c r="R21" s="122"/>
      <c r="S21" s="367" t="s">
        <v>261</v>
      </c>
      <c r="T21" s="368"/>
    </row>
    <row r="22" spans="1:22" ht="18" customHeight="1" thickTop="1" x14ac:dyDescent="0.15">
      <c r="C22" s="368"/>
      <c r="D22" s="369"/>
      <c r="E22" s="56"/>
      <c r="F22" s="56"/>
      <c r="G22" s="115"/>
      <c r="H22" s="56"/>
      <c r="I22" s="115"/>
      <c r="O22" s="105"/>
      <c r="P22" s="56"/>
      <c r="Q22" s="105"/>
      <c r="R22" s="56"/>
      <c r="S22" s="370"/>
      <c r="T22" s="368"/>
    </row>
    <row r="23" spans="1:22" ht="18" customHeight="1" x14ac:dyDescent="0.15">
      <c r="A23" s="366" t="s">
        <v>102</v>
      </c>
      <c r="B23" s="371" t="s">
        <v>298</v>
      </c>
      <c r="C23" s="107"/>
      <c r="D23" s="108"/>
      <c r="E23" s="56"/>
      <c r="F23" s="56"/>
      <c r="G23" s="115"/>
      <c r="H23" s="56"/>
      <c r="I23" s="115"/>
      <c r="O23" s="105"/>
      <c r="P23" s="56"/>
      <c r="Q23" s="105"/>
      <c r="R23" s="56"/>
      <c r="S23" s="106"/>
      <c r="T23" s="107"/>
      <c r="U23" s="371" t="s">
        <v>306</v>
      </c>
      <c r="V23" s="366" t="s">
        <v>96</v>
      </c>
    </row>
    <row r="24" spans="1:22" ht="18" customHeight="1" x14ac:dyDescent="0.15">
      <c r="A24" s="346"/>
      <c r="B24" s="372"/>
      <c r="D24" s="68">
        <f>ﾀｲﾑﾃｰﾌﾞﾙ!$H$37</f>
        <v>1</v>
      </c>
      <c r="E24" s="56"/>
      <c r="F24" s="56"/>
      <c r="G24" s="115"/>
      <c r="H24" s="56"/>
      <c r="I24" s="115"/>
      <c r="O24" s="105"/>
      <c r="P24" s="56"/>
      <c r="Q24" s="105"/>
      <c r="R24" s="56"/>
      <c r="S24" s="35">
        <f>ﾀｲﾑﾃｰﾌﾞﾙ!$S$38</f>
        <v>0</v>
      </c>
      <c r="U24" s="372"/>
      <c r="V24" s="346"/>
    </row>
    <row r="25" spans="1:22" ht="18" customHeight="1" thickBot="1" x14ac:dyDescent="0.2">
      <c r="E25" s="367" t="s">
        <v>262</v>
      </c>
      <c r="F25" s="367"/>
      <c r="G25" s="117"/>
      <c r="H25" s="112"/>
      <c r="I25" s="115"/>
      <c r="O25" s="105"/>
      <c r="P25" s="56"/>
      <c r="Q25" s="370" t="s">
        <v>223</v>
      </c>
      <c r="R25" s="368"/>
    </row>
    <row r="26" spans="1:22" ht="18" customHeight="1" thickTop="1" x14ac:dyDescent="0.15">
      <c r="E26" s="368"/>
      <c r="F26" s="369"/>
      <c r="H26" s="68">
        <f>ﾀｲﾑﾃｰﾌﾞﾙ!$H$48</f>
        <v>5</v>
      </c>
      <c r="O26" s="114" t="str">
        <f>ﾀｲﾑﾃｰﾌﾞﾙ!$S$48</f>
        <v>4(3)</v>
      </c>
      <c r="P26" s="120"/>
      <c r="Q26" s="367"/>
      <c r="R26" s="368"/>
    </row>
    <row r="27" spans="1:22" ht="18" customHeight="1" x14ac:dyDescent="0.15">
      <c r="A27" s="366" t="s">
        <v>90</v>
      </c>
      <c r="B27" s="371" t="s">
        <v>299</v>
      </c>
      <c r="D27" s="68">
        <f>ﾀｲﾑﾃｰﾌﾞﾙ!$F$38</f>
        <v>0</v>
      </c>
      <c r="E27" s="56"/>
      <c r="F27" s="104"/>
      <c r="O27" s="56"/>
      <c r="P27" s="121"/>
      <c r="Q27" s="56"/>
      <c r="R27" s="56"/>
      <c r="S27" s="35">
        <f>ﾀｲﾑﾃｰﾌﾞﾙ!$Q$39</f>
        <v>0</v>
      </c>
      <c r="U27" s="371" t="s">
        <v>307</v>
      </c>
      <c r="V27" s="366" t="s">
        <v>93</v>
      </c>
    </row>
    <row r="28" spans="1:22" ht="18" customHeight="1" x14ac:dyDescent="0.15">
      <c r="A28" s="346"/>
      <c r="B28" s="372"/>
      <c r="C28" s="101"/>
      <c r="D28" s="102"/>
      <c r="E28" s="56"/>
      <c r="F28" s="104"/>
      <c r="O28" s="56"/>
      <c r="P28" s="121"/>
      <c r="Q28" s="56"/>
      <c r="R28" s="56"/>
      <c r="S28" s="103"/>
      <c r="T28" s="101"/>
      <c r="U28" s="372"/>
      <c r="V28" s="346"/>
    </row>
    <row r="29" spans="1:22" ht="18" customHeight="1" thickBot="1" x14ac:dyDescent="0.2">
      <c r="C29" s="367" t="s">
        <v>264</v>
      </c>
      <c r="D29" s="369"/>
      <c r="E29" s="56"/>
      <c r="F29" s="104"/>
      <c r="O29" s="56"/>
      <c r="P29" s="121"/>
      <c r="Q29" s="56"/>
      <c r="R29" s="56"/>
      <c r="S29" s="370" t="s">
        <v>219</v>
      </c>
      <c r="T29" s="368"/>
    </row>
    <row r="30" spans="1:22" ht="18" customHeight="1" thickTop="1" x14ac:dyDescent="0.15">
      <c r="C30" s="368"/>
      <c r="D30" s="367"/>
      <c r="E30" s="113"/>
      <c r="F30" s="114">
        <f>ﾀｲﾑﾃｰﾌﾞﾙ!$H$45</f>
        <v>3</v>
      </c>
      <c r="Q30" s="114">
        <f>ﾀｲﾑﾃｰﾌﾞﾙ!$S$45</f>
        <v>3</v>
      </c>
      <c r="R30" s="120"/>
      <c r="S30" s="367"/>
      <c r="T30" s="368"/>
    </row>
    <row r="31" spans="1:22" ht="18" customHeight="1" thickBot="1" x14ac:dyDescent="0.2">
      <c r="A31" s="366" t="s">
        <v>95</v>
      </c>
      <c r="B31" s="371" t="s">
        <v>300</v>
      </c>
      <c r="C31" s="56"/>
      <c r="D31" s="56"/>
      <c r="E31" s="115"/>
      <c r="F31" s="56"/>
      <c r="Q31" s="56"/>
      <c r="R31" s="121"/>
      <c r="S31" s="56"/>
      <c r="T31" s="56"/>
      <c r="U31" s="371" t="s">
        <v>308</v>
      </c>
      <c r="V31" s="366" t="s">
        <v>97</v>
      </c>
    </row>
    <row r="32" spans="1:22" ht="18" customHeight="1" thickTop="1" x14ac:dyDescent="0.15">
      <c r="A32" s="346"/>
      <c r="B32" s="372"/>
      <c r="C32" s="118"/>
      <c r="D32" s="114">
        <f>ﾀｲﾑﾃｰﾌﾞﾙ!$H$38</f>
        <v>5</v>
      </c>
      <c r="S32" s="114">
        <f>ﾀｲﾑﾃｰﾌﾞﾙ!$S$39</f>
        <v>7</v>
      </c>
      <c r="T32" s="119"/>
      <c r="U32" s="372"/>
      <c r="V32" s="346"/>
    </row>
  </sheetData>
  <mergeCells count="46">
    <mergeCell ref="S5:T6"/>
    <mergeCell ref="A1:V1"/>
    <mergeCell ref="A3:A4"/>
    <mergeCell ref="B3:B4"/>
    <mergeCell ref="U3:U4"/>
    <mergeCell ref="V3:V4"/>
    <mergeCell ref="E7:F8"/>
    <mergeCell ref="U7:U8"/>
    <mergeCell ref="V7:V8"/>
    <mergeCell ref="Q9:R10"/>
    <mergeCell ref="A11:A12"/>
    <mergeCell ref="B11:B12"/>
    <mergeCell ref="U11:U12"/>
    <mergeCell ref="V11:V12"/>
    <mergeCell ref="K12:L13"/>
    <mergeCell ref="C13:D14"/>
    <mergeCell ref="S13:T14"/>
    <mergeCell ref="A15:A16"/>
    <mergeCell ref="B15:B16"/>
    <mergeCell ref="U15:U16"/>
    <mergeCell ref="V15:V16"/>
    <mergeCell ref="U19:U20"/>
    <mergeCell ref="V19:V20"/>
    <mergeCell ref="G17:H18"/>
    <mergeCell ref="O17:P18"/>
    <mergeCell ref="K18:L19"/>
    <mergeCell ref="A19:A20"/>
    <mergeCell ref="B19:B20"/>
    <mergeCell ref="C21:D22"/>
    <mergeCell ref="S21:T22"/>
    <mergeCell ref="A23:A24"/>
    <mergeCell ref="B23:B24"/>
    <mergeCell ref="U23:U24"/>
    <mergeCell ref="V23:V24"/>
    <mergeCell ref="V31:V32"/>
    <mergeCell ref="E25:F26"/>
    <mergeCell ref="Q25:R26"/>
    <mergeCell ref="A27:A28"/>
    <mergeCell ref="B27:B28"/>
    <mergeCell ref="U27:U28"/>
    <mergeCell ref="V27:V28"/>
    <mergeCell ref="C29:D30"/>
    <mergeCell ref="S29:T30"/>
    <mergeCell ref="A31:A32"/>
    <mergeCell ref="B31:B32"/>
    <mergeCell ref="U31:U32"/>
  </mergeCells>
  <phoneticPr fontId="2"/>
  <pageMargins left="0.7" right="0.7" top="0.75" bottom="0.75" header="0.3" footer="0.3"/>
  <pageSetup paperSize="9" scale="92"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77A5D-94C3-4CD9-9689-148B4170A7A1}">
  <dimension ref="A1:CV1417"/>
  <sheetViews>
    <sheetView zoomScale="70" zoomScaleNormal="70" workbookViewId="0">
      <selection sqref="A1:BD1"/>
    </sheetView>
  </sheetViews>
  <sheetFormatPr defaultRowHeight="13.5" x14ac:dyDescent="0.15"/>
  <cols>
    <col min="1" max="61" width="2.125" style="144" customWidth="1"/>
    <col min="62" max="76" width="2" style="144" customWidth="1"/>
    <col min="77" max="164" width="2.625" style="144" customWidth="1"/>
    <col min="165" max="253" width="9" style="144"/>
    <col min="254" max="254" width="5.25" style="144" customWidth="1"/>
    <col min="255" max="255" width="2.125" style="144" customWidth="1"/>
    <col min="256" max="256" width="3.125" style="144" customWidth="1"/>
    <col min="257" max="317" width="2.125" style="144" customWidth="1"/>
    <col min="318" max="332" width="2" style="144" customWidth="1"/>
    <col min="333" max="420" width="2.625" style="144" customWidth="1"/>
    <col min="421" max="509" width="9" style="144"/>
    <col min="510" max="510" width="5.25" style="144" customWidth="1"/>
    <col min="511" max="511" width="2.125" style="144" customWidth="1"/>
    <col min="512" max="512" width="3.125" style="144" customWidth="1"/>
    <col min="513" max="573" width="2.125" style="144" customWidth="1"/>
    <col min="574" max="588" width="2" style="144" customWidth="1"/>
    <col min="589" max="676" width="2.625" style="144" customWidth="1"/>
    <col min="677" max="765" width="9" style="144"/>
    <col min="766" max="766" width="5.25" style="144" customWidth="1"/>
    <col min="767" max="767" width="2.125" style="144" customWidth="1"/>
    <col min="768" max="768" width="3.125" style="144" customWidth="1"/>
    <col min="769" max="829" width="2.125" style="144" customWidth="1"/>
    <col min="830" max="844" width="2" style="144" customWidth="1"/>
    <col min="845" max="932" width="2.625" style="144" customWidth="1"/>
    <col min="933" max="1021" width="9" style="144"/>
    <col min="1022" max="1022" width="5.25" style="144" customWidth="1"/>
    <col min="1023" max="1023" width="2.125" style="144" customWidth="1"/>
    <col min="1024" max="1024" width="3.125" style="144" customWidth="1"/>
    <col min="1025" max="1085" width="2.125" style="144" customWidth="1"/>
    <col min="1086" max="1100" width="2" style="144" customWidth="1"/>
    <col min="1101" max="1188" width="2.625" style="144" customWidth="1"/>
    <col min="1189" max="1277" width="9" style="144"/>
    <col min="1278" max="1278" width="5.25" style="144" customWidth="1"/>
    <col min="1279" max="1279" width="2.125" style="144" customWidth="1"/>
    <col min="1280" max="1280" width="3.125" style="144" customWidth="1"/>
    <col min="1281" max="1341" width="2.125" style="144" customWidth="1"/>
    <col min="1342" max="1356" width="2" style="144" customWidth="1"/>
    <col min="1357" max="1444" width="2.625" style="144" customWidth="1"/>
    <col min="1445" max="1533" width="9" style="144"/>
    <col min="1534" max="1534" width="5.25" style="144" customWidth="1"/>
    <col min="1535" max="1535" width="2.125" style="144" customWidth="1"/>
    <col min="1536" max="1536" width="3.125" style="144" customWidth="1"/>
    <col min="1537" max="1597" width="2.125" style="144" customWidth="1"/>
    <col min="1598" max="1612" width="2" style="144" customWidth="1"/>
    <col min="1613" max="1700" width="2.625" style="144" customWidth="1"/>
    <col min="1701" max="1789" width="9" style="144"/>
    <col min="1790" max="1790" width="5.25" style="144" customWidth="1"/>
    <col min="1791" max="1791" width="2.125" style="144" customWidth="1"/>
    <col min="1792" max="1792" width="3.125" style="144" customWidth="1"/>
    <col min="1793" max="1853" width="2.125" style="144" customWidth="1"/>
    <col min="1854" max="1868" width="2" style="144" customWidth="1"/>
    <col min="1869" max="1956" width="2.625" style="144" customWidth="1"/>
    <col min="1957" max="2045" width="9" style="144"/>
    <col min="2046" max="2046" width="5.25" style="144" customWidth="1"/>
    <col min="2047" max="2047" width="2.125" style="144" customWidth="1"/>
    <col min="2048" max="2048" width="3.125" style="144" customWidth="1"/>
    <col min="2049" max="2109" width="2.125" style="144" customWidth="1"/>
    <col min="2110" max="2124" width="2" style="144" customWidth="1"/>
    <col min="2125" max="2212" width="2.625" style="144" customWidth="1"/>
    <col min="2213" max="2301" width="9" style="144"/>
    <col min="2302" max="2302" width="5.25" style="144" customWidth="1"/>
    <col min="2303" max="2303" width="2.125" style="144" customWidth="1"/>
    <col min="2304" max="2304" width="3.125" style="144" customWidth="1"/>
    <col min="2305" max="2365" width="2.125" style="144" customWidth="1"/>
    <col min="2366" max="2380" width="2" style="144" customWidth="1"/>
    <col min="2381" max="2468" width="2.625" style="144" customWidth="1"/>
    <col min="2469" max="2557" width="9" style="144"/>
    <col min="2558" max="2558" width="5.25" style="144" customWidth="1"/>
    <col min="2559" max="2559" width="2.125" style="144" customWidth="1"/>
    <col min="2560" max="2560" width="3.125" style="144" customWidth="1"/>
    <col min="2561" max="2621" width="2.125" style="144" customWidth="1"/>
    <col min="2622" max="2636" width="2" style="144" customWidth="1"/>
    <col min="2637" max="2724" width="2.625" style="144" customWidth="1"/>
    <col min="2725" max="2813" width="9" style="144"/>
    <col min="2814" max="2814" width="5.25" style="144" customWidth="1"/>
    <col min="2815" max="2815" width="2.125" style="144" customWidth="1"/>
    <col min="2816" max="2816" width="3.125" style="144" customWidth="1"/>
    <col min="2817" max="2877" width="2.125" style="144" customWidth="1"/>
    <col min="2878" max="2892" width="2" style="144" customWidth="1"/>
    <col min="2893" max="2980" width="2.625" style="144" customWidth="1"/>
    <col min="2981" max="3069" width="9" style="144"/>
    <col min="3070" max="3070" width="5.25" style="144" customWidth="1"/>
    <col min="3071" max="3071" width="2.125" style="144" customWidth="1"/>
    <col min="3072" max="3072" width="3.125" style="144" customWidth="1"/>
    <col min="3073" max="3133" width="2.125" style="144" customWidth="1"/>
    <col min="3134" max="3148" width="2" style="144" customWidth="1"/>
    <col min="3149" max="3236" width="2.625" style="144" customWidth="1"/>
    <col min="3237" max="3325" width="9" style="144"/>
    <col min="3326" max="3326" width="5.25" style="144" customWidth="1"/>
    <col min="3327" max="3327" width="2.125" style="144" customWidth="1"/>
    <col min="3328" max="3328" width="3.125" style="144" customWidth="1"/>
    <col min="3329" max="3389" width="2.125" style="144" customWidth="1"/>
    <col min="3390" max="3404" width="2" style="144" customWidth="1"/>
    <col min="3405" max="3492" width="2.625" style="144" customWidth="1"/>
    <col min="3493" max="3581" width="9" style="144"/>
    <col min="3582" max="3582" width="5.25" style="144" customWidth="1"/>
    <col min="3583" max="3583" width="2.125" style="144" customWidth="1"/>
    <col min="3584" max="3584" width="3.125" style="144" customWidth="1"/>
    <col min="3585" max="3645" width="2.125" style="144" customWidth="1"/>
    <col min="3646" max="3660" width="2" style="144" customWidth="1"/>
    <col min="3661" max="3748" width="2.625" style="144" customWidth="1"/>
    <col min="3749" max="3837" width="9" style="144"/>
    <col min="3838" max="3838" width="5.25" style="144" customWidth="1"/>
    <col min="3839" max="3839" width="2.125" style="144" customWidth="1"/>
    <col min="3840" max="3840" width="3.125" style="144" customWidth="1"/>
    <col min="3841" max="3901" width="2.125" style="144" customWidth="1"/>
    <col min="3902" max="3916" width="2" style="144" customWidth="1"/>
    <col min="3917" max="4004" width="2.625" style="144" customWidth="1"/>
    <col min="4005" max="4093" width="9" style="144"/>
    <col min="4094" max="4094" width="5.25" style="144" customWidth="1"/>
    <col min="4095" max="4095" width="2.125" style="144" customWidth="1"/>
    <col min="4096" max="4096" width="3.125" style="144" customWidth="1"/>
    <col min="4097" max="4157" width="2.125" style="144" customWidth="1"/>
    <col min="4158" max="4172" width="2" style="144" customWidth="1"/>
    <col min="4173" max="4260" width="2.625" style="144" customWidth="1"/>
    <col min="4261" max="4349" width="9" style="144"/>
    <col min="4350" max="4350" width="5.25" style="144" customWidth="1"/>
    <col min="4351" max="4351" width="2.125" style="144" customWidth="1"/>
    <col min="4352" max="4352" width="3.125" style="144" customWidth="1"/>
    <col min="4353" max="4413" width="2.125" style="144" customWidth="1"/>
    <col min="4414" max="4428" width="2" style="144" customWidth="1"/>
    <col min="4429" max="4516" width="2.625" style="144" customWidth="1"/>
    <col min="4517" max="4605" width="9" style="144"/>
    <col min="4606" max="4606" width="5.25" style="144" customWidth="1"/>
    <col min="4607" max="4607" width="2.125" style="144" customWidth="1"/>
    <col min="4608" max="4608" width="3.125" style="144" customWidth="1"/>
    <col min="4609" max="4669" width="2.125" style="144" customWidth="1"/>
    <col min="4670" max="4684" width="2" style="144" customWidth="1"/>
    <col min="4685" max="4772" width="2.625" style="144" customWidth="1"/>
    <col min="4773" max="4861" width="9" style="144"/>
    <col min="4862" max="4862" width="5.25" style="144" customWidth="1"/>
    <col min="4863" max="4863" width="2.125" style="144" customWidth="1"/>
    <col min="4864" max="4864" width="3.125" style="144" customWidth="1"/>
    <col min="4865" max="4925" width="2.125" style="144" customWidth="1"/>
    <col min="4926" max="4940" width="2" style="144" customWidth="1"/>
    <col min="4941" max="5028" width="2.625" style="144" customWidth="1"/>
    <col min="5029" max="5117" width="9" style="144"/>
    <col min="5118" max="5118" width="5.25" style="144" customWidth="1"/>
    <col min="5119" max="5119" width="2.125" style="144" customWidth="1"/>
    <col min="5120" max="5120" width="3.125" style="144" customWidth="1"/>
    <col min="5121" max="5181" width="2.125" style="144" customWidth="1"/>
    <col min="5182" max="5196" width="2" style="144" customWidth="1"/>
    <col min="5197" max="5284" width="2.625" style="144" customWidth="1"/>
    <col min="5285" max="5373" width="9" style="144"/>
    <col min="5374" max="5374" width="5.25" style="144" customWidth="1"/>
    <col min="5375" max="5375" width="2.125" style="144" customWidth="1"/>
    <col min="5376" max="5376" width="3.125" style="144" customWidth="1"/>
    <col min="5377" max="5437" width="2.125" style="144" customWidth="1"/>
    <col min="5438" max="5452" width="2" style="144" customWidth="1"/>
    <col min="5453" max="5540" width="2.625" style="144" customWidth="1"/>
    <col min="5541" max="5629" width="9" style="144"/>
    <col min="5630" max="5630" width="5.25" style="144" customWidth="1"/>
    <col min="5631" max="5631" width="2.125" style="144" customWidth="1"/>
    <col min="5632" max="5632" width="3.125" style="144" customWidth="1"/>
    <col min="5633" max="5693" width="2.125" style="144" customWidth="1"/>
    <col min="5694" max="5708" width="2" style="144" customWidth="1"/>
    <col min="5709" max="5796" width="2.625" style="144" customWidth="1"/>
    <col min="5797" max="5885" width="9" style="144"/>
    <col min="5886" max="5886" width="5.25" style="144" customWidth="1"/>
    <col min="5887" max="5887" width="2.125" style="144" customWidth="1"/>
    <col min="5888" max="5888" width="3.125" style="144" customWidth="1"/>
    <col min="5889" max="5949" width="2.125" style="144" customWidth="1"/>
    <col min="5950" max="5964" width="2" style="144" customWidth="1"/>
    <col min="5965" max="6052" width="2.625" style="144" customWidth="1"/>
    <col min="6053" max="6141" width="9" style="144"/>
    <col min="6142" max="6142" width="5.25" style="144" customWidth="1"/>
    <col min="6143" max="6143" width="2.125" style="144" customWidth="1"/>
    <col min="6144" max="6144" width="3.125" style="144" customWidth="1"/>
    <col min="6145" max="6205" width="2.125" style="144" customWidth="1"/>
    <col min="6206" max="6220" width="2" style="144" customWidth="1"/>
    <col min="6221" max="6308" width="2.625" style="144" customWidth="1"/>
    <col min="6309" max="6397" width="9" style="144"/>
    <col min="6398" max="6398" width="5.25" style="144" customWidth="1"/>
    <col min="6399" max="6399" width="2.125" style="144" customWidth="1"/>
    <col min="6400" max="6400" width="3.125" style="144" customWidth="1"/>
    <col min="6401" max="6461" width="2.125" style="144" customWidth="1"/>
    <col min="6462" max="6476" width="2" style="144" customWidth="1"/>
    <col min="6477" max="6564" width="2.625" style="144" customWidth="1"/>
    <col min="6565" max="6653" width="9" style="144"/>
    <col min="6654" max="6654" width="5.25" style="144" customWidth="1"/>
    <col min="6655" max="6655" width="2.125" style="144" customWidth="1"/>
    <col min="6656" max="6656" width="3.125" style="144" customWidth="1"/>
    <col min="6657" max="6717" width="2.125" style="144" customWidth="1"/>
    <col min="6718" max="6732" width="2" style="144" customWidth="1"/>
    <col min="6733" max="6820" width="2.625" style="144" customWidth="1"/>
    <col min="6821" max="6909" width="9" style="144"/>
    <col min="6910" max="6910" width="5.25" style="144" customWidth="1"/>
    <col min="6911" max="6911" width="2.125" style="144" customWidth="1"/>
    <col min="6912" max="6912" width="3.125" style="144" customWidth="1"/>
    <col min="6913" max="6973" width="2.125" style="144" customWidth="1"/>
    <col min="6974" max="6988" width="2" style="144" customWidth="1"/>
    <col min="6989" max="7076" width="2.625" style="144" customWidth="1"/>
    <col min="7077" max="7165" width="9" style="144"/>
    <col min="7166" max="7166" width="5.25" style="144" customWidth="1"/>
    <col min="7167" max="7167" width="2.125" style="144" customWidth="1"/>
    <col min="7168" max="7168" width="3.125" style="144" customWidth="1"/>
    <col min="7169" max="7229" width="2.125" style="144" customWidth="1"/>
    <col min="7230" max="7244" width="2" style="144" customWidth="1"/>
    <col min="7245" max="7332" width="2.625" style="144" customWidth="1"/>
    <col min="7333" max="7421" width="9" style="144"/>
    <col min="7422" max="7422" width="5.25" style="144" customWidth="1"/>
    <col min="7423" max="7423" width="2.125" style="144" customWidth="1"/>
    <col min="7424" max="7424" width="3.125" style="144" customWidth="1"/>
    <col min="7425" max="7485" width="2.125" style="144" customWidth="1"/>
    <col min="7486" max="7500" width="2" style="144" customWidth="1"/>
    <col min="7501" max="7588" width="2.625" style="144" customWidth="1"/>
    <col min="7589" max="7677" width="9" style="144"/>
    <col min="7678" max="7678" width="5.25" style="144" customWidth="1"/>
    <col min="7679" max="7679" width="2.125" style="144" customWidth="1"/>
    <col min="7680" max="7680" width="3.125" style="144" customWidth="1"/>
    <col min="7681" max="7741" width="2.125" style="144" customWidth="1"/>
    <col min="7742" max="7756" width="2" style="144" customWidth="1"/>
    <col min="7757" max="7844" width="2.625" style="144" customWidth="1"/>
    <col min="7845" max="7933" width="9" style="144"/>
    <col min="7934" max="7934" width="5.25" style="144" customWidth="1"/>
    <col min="7935" max="7935" width="2.125" style="144" customWidth="1"/>
    <col min="7936" max="7936" width="3.125" style="144" customWidth="1"/>
    <col min="7937" max="7997" width="2.125" style="144" customWidth="1"/>
    <col min="7998" max="8012" width="2" style="144" customWidth="1"/>
    <col min="8013" max="8100" width="2.625" style="144" customWidth="1"/>
    <col min="8101" max="8189" width="9" style="144"/>
    <col min="8190" max="8190" width="5.25" style="144" customWidth="1"/>
    <col min="8191" max="8191" width="2.125" style="144" customWidth="1"/>
    <col min="8192" max="8192" width="3.125" style="144" customWidth="1"/>
    <col min="8193" max="8253" width="2.125" style="144" customWidth="1"/>
    <col min="8254" max="8268" width="2" style="144" customWidth="1"/>
    <col min="8269" max="8356" width="2.625" style="144" customWidth="1"/>
    <col min="8357" max="8445" width="9" style="144"/>
    <col min="8446" max="8446" width="5.25" style="144" customWidth="1"/>
    <col min="8447" max="8447" width="2.125" style="144" customWidth="1"/>
    <col min="8448" max="8448" width="3.125" style="144" customWidth="1"/>
    <col min="8449" max="8509" width="2.125" style="144" customWidth="1"/>
    <col min="8510" max="8524" width="2" style="144" customWidth="1"/>
    <col min="8525" max="8612" width="2.625" style="144" customWidth="1"/>
    <col min="8613" max="8701" width="9" style="144"/>
    <col min="8702" max="8702" width="5.25" style="144" customWidth="1"/>
    <col min="8703" max="8703" width="2.125" style="144" customWidth="1"/>
    <col min="8704" max="8704" width="3.125" style="144" customWidth="1"/>
    <col min="8705" max="8765" width="2.125" style="144" customWidth="1"/>
    <col min="8766" max="8780" width="2" style="144" customWidth="1"/>
    <col min="8781" max="8868" width="2.625" style="144" customWidth="1"/>
    <col min="8869" max="8957" width="9" style="144"/>
    <col min="8958" max="8958" width="5.25" style="144" customWidth="1"/>
    <col min="8959" max="8959" width="2.125" style="144" customWidth="1"/>
    <col min="8960" max="8960" width="3.125" style="144" customWidth="1"/>
    <col min="8961" max="9021" width="2.125" style="144" customWidth="1"/>
    <col min="9022" max="9036" width="2" style="144" customWidth="1"/>
    <col min="9037" max="9124" width="2.625" style="144" customWidth="1"/>
    <col min="9125" max="9213" width="9" style="144"/>
    <col min="9214" max="9214" width="5.25" style="144" customWidth="1"/>
    <col min="9215" max="9215" width="2.125" style="144" customWidth="1"/>
    <col min="9216" max="9216" width="3.125" style="144" customWidth="1"/>
    <col min="9217" max="9277" width="2.125" style="144" customWidth="1"/>
    <col min="9278" max="9292" width="2" style="144" customWidth="1"/>
    <col min="9293" max="9380" width="2.625" style="144" customWidth="1"/>
    <col min="9381" max="9469" width="9" style="144"/>
    <col min="9470" max="9470" width="5.25" style="144" customWidth="1"/>
    <col min="9471" max="9471" width="2.125" style="144" customWidth="1"/>
    <col min="9472" max="9472" width="3.125" style="144" customWidth="1"/>
    <col min="9473" max="9533" width="2.125" style="144" customWidth="1"/>
    <col min="9534" max="9548" width="2" style="144" customWidth="1"/>
    <col min="9549" max="9636" width="2.625" style="144" customWidth="1"/>
    <col min="9637" max="9725" width="9" style="144"/>
    <col min="9726" max="9726" width="5.25" style="144" customWidth="1"/>
    <col min="9727" max="9727" width="2.125" style="144" customWidth="1"/>
    <col min="9728" max="9728" width="3.125" style="144" customWidth="1"/>
    <col min="9729" max="9789" width="2.125" style="144" customWidth="1"/>
    <col min="9790" max="9804" width="2" style="144" customWidth="1"/>
    <col min="9805" max="9892" width="2.625" style="144" customWidth="1"/>
    <col min="9893" max="9981" width="9" style="144"/>
    <col min="9982" max="9982" width="5.25" style="144" customWidth="1"/>
    <col min="9983" max="9983" width="2.125" style="144" customWidth="1"/>
    <col min="9984" max="9984" width="3.125" style="144" customWidth="1"/>
    <col min="9985" max="10045" width="2.125" style="144" customWidth="1"/>
    <col min="10046" max="10060" width="2" style="144" customWidth="1"/>
    <col min="10061" max="10148" width="2.625" style="144" customWidth="1"/>
    <col min="10149" max="10237" width="9" style="144"/>
    <col min="10238" max="10238" width="5.25" style="144" customWidth="1"/>
    <col min="10239" max="10239" width="2.125" style="144" customWidth="1"/>
    <col min="10240" max="10240" width="3.125" style="144" customWidth="1"/>
    <col min="10241" max="10301" width="2.125" style="144" customWidth="1"/>
    <col min="10302" max="10316" width="2" style="144" customWidth="1"/>
    <col min="10317" max="10404" width="2.625" style="144" customWidth="1"/>
    <col min="10405" max="10493" width="9" style="144"/>
    <col min="10494" max="10494" width="5.25" style="144" customWidth="1"/>
    <col min="10495" max="10495" width="2.125" style="144" customWidth="1"/>
    <col min="10496" max="10496" width="3.125" style="144" customWidth="1"/>
    <col min="10497" max="10557" width="2.125" style="144" customWidth="1"/>
    <col min="10558" max="10572" width="2" style="144" customWidth="1"/>
    <col min="10573" max="10660" width="2.625" style="144" customWidth="1"/>
    <col min="10661" max="10749" width="9" style="144"/>
    <col min="10750" max="10750" width="5.25" style="144" customWidth="1"/>
    <col min="10751" max="10751" width="2.125" style="144" customWidth="1"/>
    <col min="10752" max="10752" width="3.125" style="144" customWidth="1"/>
    <col min="10753" max="10813" width="2.125" style="144" customWidth="1"/>
    <col min="10814" max="10828" width="2" style="144" customWidth="1"/>
    <col min="10829" max="10916" width="2.625" style="144" customWidth="1"/>
    <col min="10917" max="11005" width="9" style="144"/>
    <col min="11006" max="11006" width="5.25" style="144" customWidth="1"/>
    <col min="11007" max="11007" width="2.125" style="144" customWidth="1"/>
    <col min="11008" max="11008" width="3.125" style="144" customWidth="1"/>
    <col min="11009" max="11069" width="2.125" style="144" customWidth="1"/>
    <col min="11070" max="11084" width="2" style="144" customWidth="1"/>
    <col min="11085" max="11172" width="2.625" style="144" customWidth="1"/>
    <col min="11173" max="11261" width="9" style="144"/>
    <col min="11262" max="11262" width="5.25" style="144" customWidth="1"/>
    <col min="11263" max="11263" width="2.125" style="144" customWidth="1"/>
    <col min="11264" max="11264" width="3.125" style="144" customWidth="1"/>
    <col min="11265" max="11325" width="2.125" style="144" customWidth="1"/>
    <col min="11326" max="11340" width="2" style="144" customWidth="1"/>
    <col min="11341" max="11428" width="2.625" style="144" customWidth="1"/>
    <col min="11429" max="11517" width="9" style="144"/>
    <col min="11518" max="11518" width="5.25" style="144" customWidth="1"/>
    <col min="11519" max="11519" width="2.125" style="144" customWidth="1"/>
    <col min="11520" max="11520" width="3.125" style="144" customWidth="1"/>
    <col min="11521" max="11581" width="2.125" style="144" customWidth="1"/>
    <col min="11582" max="11596" width="2" style="144" customWidth="1"/>
    <col min="11597" max="11684" width="2.625" style="144" customWidth="1"/>
    <col min="11685" max="11773" width="9" style="144"/>
    <col min="11774" max="11774" width="5.25" style="144" customWidth="1"/>
    <col min="11775" max="11775" width="2.125" style="144" customWidth="1"/>
    <col min="11776" max="11776" width="3.125" style="144" customWidth="1"/>
    <col min="11777" max="11837" width="2.125" style="144" customWidth="1"/>
    <col min="11838" max="11852" width="2" style="144" customWidth="1"/>
    <col min="11853" max="11940" width="2.625" style="144" customWidth="1"/>
    <col min="11941" max="12029" width="9" style="144"/>
    <col min="12030" max="12030" width="5.25" style="144" customWidth="1"/>
    <col min="12031" max="12031" width="2.125" style="144" customWidth="1"/>
    <col min="12032" max="12032" width="3.125" style="144" customWidth="1"/>
    <col min="12033" max="12093" width="2.125" style="144" customWidth="1"/>
    <col min="12094" max="12108" width="2" style="144" customWidth="1"/>
    <col min="12109" max="12196" width="2.625" style="144" customWidth="1"/>
    <col min="12197" max="12285" width="9" style="144"/>
    <col min="12286" max="12286" width="5.25" style="144" customWidth="1"/>
    <col min="12287" max="12287" width="2.125" style="144" customWidth="1"/>
    <col min="12288" max="12288" width="3.125" style="144" customWidth="1"/>
    <col min="12289" max="12349" width="2.125" style="144" customWidth="1"/>
    <col min="12350" max="12364" width="2" style="144" customWidth="1"/>
    <col min="12365" max="12452" width="2.625" style="144" customWidth="1"/>
    <col min="12453" max="12541" width="9" style="144"/>
    <col min="12542" max="12542" width="5.25" style="144" customWidth="1"/>
    <col min="12543" max="12543" width="2.125" style="144" customWidth="1"/>
    <col min="12544" max="12544" width="3.125" style="144" customWidth="1"/>
    <col min="12545" max="12605" width="2.125" style="144" customWidth="1"/>
    <col min="12606" max="12620" width="2" style="144" customWidth="1"/>
    <col min="12621" max="12708" width="2.625" style="144" customWidth="1"/>
    <col min="12709" max="12797" width="9" style="144"/>
    <col min="12798" max="12798" width="5.25" style="144" customWidth="1"/>
    <col min="12799" max="12799" width="2.125" style="144" customWidth="1"/>
    <col min="12800" max="12800" width="3.125" style="144" customWidth="1"/>
    <col min="12801" max="12861" width="2.125" style="144" customWidth="1"/>
    <col min="12862" max="12876" width="2" style="144" customWidth="1"/>
    <col min="12877" max="12964" width="2.625" style="144" customWidth="1"/>
    <col min="12965" max="13053" width="9" style="144"/>
    <col min="13054" max="13054" width="5.25" style="144" customWidth="1"/>
    <col min="13055" max="13055" width="2.125" style="144" customWidth="1"/>
    <col min="13056" max="13056" width="3.125" style="144" customWidth="1"/>
    <col min="13057" max="13117" width="2.125" style="144" customWidth="1"/>
    <col min="13118" max="13132" width="2" style="144" customWidth="1"/>
    <col min="13133" max="13220" width="2.625" style="144" customWidth="1"/>
    <col min="13221" max="13309" width="9" style="144"/>
    <col min="13310" max="13310" width="5.25" style="144" customWidth="1"/>
    <col min="13311" max="13311" width="2.125" style="144" customWidth="1"/>
    <col min="13312" max="13312" width="3.125" style="144" customWidth="1"/>
    <col min="13313" max="13373" width="2.125" style="144" customWidth="1"/>
    <col min="13374" max="13388" width="2" style="144" customWidth="1"/>
    <col min="13389" max="13476" width="2.625" style="144" customWidth="1"/>
    <col min="13477" max="13565" width="9" style="144"/>
    <col min="13566" max="13566" width="5.25" style="144" customWidth="1"/>
    <col min="13567" max="13567" width="2.125" style="144" customWidth="1"/>
    <col min="13568" max="13568" width="3.125" style="144" customWidth="1"/>
    <col min="13569" max="13629" width="2.125" style="144" customWidth="1"/>
    <col min="13630" max="13644" width="2" style="144" customWidth="1"/>
    <col min="13645" max="13732" width="2.625" style="144" customWidth="1"/>
    <col min="13733" max="13821" width="9" style="144"/>
    <col min="13822" max="13822" width="5.25" style="144" customWidth="1"/>
    <col min="13823" max="13823" width="2.125" style="144" customWidth="1"/>
    <col min="13824" max="13824" width="3.125" style="144" customWidth="1"/>
    <col min="13825" max="13885" width="2.125" style="144" customWidth="1"/>
    <col min="13886" max="13900" width="2" style="144" customWidth="1"/>
    <col min="13901" max="13988" width="2.625" style="144" customWidth="1"/>
    <col min="13989" max="14077" width="9" style="144"/>
    <col min="14078" max="14078" width="5.25" style="144" customWidth="1"/>
    <col min="14079" max="14079" width="2.125" style="144" customWidth="1"/>
    <col min="14080" max="14080" width="3.125" style="144" customWidth="1"/>
    <col min="14081" max="14141" width="2.125" style="144" customWidth="1"/>
    <col min="14142" max="14156" width="2" style="144" customWidth="1"/>
    <col min="14157" max="14244" width="2.625" style="144" customWidth="1"/>
    <col min="14245" max="14333" width="9" style="144"/>
    <col min="14334" max="14334" width="5.25" style="144" customWidth="1"/>
    <col min="14335" max="14335" width="2.125" style="144" customWidth="1"/>
    <col min="14336" max="14336" width="3.125" style="144" customWidth="1"/>
    <col min="14337" max="14397" width="2.125" style="144" customWidth="1"/>
    <col min="14398" max="14412" width="2" style="144" customWidth="1"/>
    <col min="14413" max="14500" width="2.625" style="144" customWidth="1"/>
    <col min="14501" max="14589" width="9" style="144"/>
    <col min="14590" max="14590" width="5.25" style="144" customWidth="1"/>
    <col min="14591" max="14591" width="2.125" style="144" customWidth="1"/>
    <col min="14592" max="14592" width="3.125" style="144" customWidth="1"/>
    <col min="14593" max="14653" width="2.125" style="144" customWidth="1"/>
    <col min="14654" max="14668" width="2" style="144" customWidth="1"/>
    <col min="14669" max="14756" width="2.625" style="144" customWidth="1"/>
    <col min="14757" max="14845" width="9" style="144"/>
    <col min="14846" max="14846" width="5.25" style="144" customWidth="1"/>
    <col min="14847" max="14847" width="2.125" style="144" customWidth="1"/>
    <col min="14848" max="14848" width="3.125" style="144" customWidth="1"/>
    <col min="14849" max="14909" width="2.125" style="144" customWidth="1"/>
    <col min="14910" max="14924" width="2" style="144" customWidth="1"/>
    <col min="14925" max="15012" width="2.625" style="144" customWidth="1"/>
    <col min="15013" max="15101" width="9" style="144"/>
    <col min="15102" max="15102" width="5.25" style="144" customWidth="1"/>
    <col min="15103" max="15103" width="2.125" style="144" customWidth="1"/>
    <col min="15104" max="15104" width="3.125" style="144" customWidth="1"/>
    <col min="15105" max="15165" width="2.125" style="144" customWidth="1"/>
    <col min="15166" max="15180" width="2" style="144" customWidth="1"/>
    <col min="15181" max="15268" width="2.625" style="144" customWidth="1"/>
    <col min="15269" max="15357" width="9" style="144"/>
    <col min="15358" max="15358" width="5.25" style="144" customWidth="1"/>
    <col min="15359" max="15359" width="2.125" style="144" customWidth="1"/>
    <col min="15360" max="15360" width="3.125" style="144" customWidth="1"/>
    <col min="15361" max="15421" width="2.125" style="144" customWidth="1"/>
    <col min="15422" max="15436" width="2" style="144" customWidth="1"/>
    <col min="15437" max="15524" width="2.625" style="144" customWidth="1"/>
    <col min="15525" max="15613" width="9" style="144"/>
    <col min="15614" max="15614" width="5.25" style="144" customWidth="1"/>
    <col min="15615" max="15615" width="2.125" style="144" customWidth="1"/>
    <col min="15616" max="15616" width="3.125" style="144" customWidth="1"/>
    <col min="15617" max="15677" width="2.125" style="144" customWidth="1"/>
    <col min="15678" max="15692" width="2" style="144" customWidth="1"/>
    <col min="15693" max="15780" width="2.625" style="144" customWidth="1"/>
    <col min="15781" max="15869" width="9" style="144"/>
    <col min="15870" max="15870" width="5.25" style="144" customWidth="1"/>
    <col min="15871" max="15871" width="2.125" style="144" customWidth="1"/>
    <col min="15872" max="15872" width="3.125" style="144" customWidth="1"/>
    <col min="15873" max="15933" width="2.125" style="144" customWidth="1"/>
    <col min="15934" max="15948" width="2" style="144" customWidth="1"/>
    <col min="15949" max="16036" width="2.625" style="144" customWidth="1"/>
    <col min="16037" max="16125" width="9" style="144"/>
    <col min="16126" max="16126" width="5.25" style="144" customWidth="1"/>
    <col min="16127" max="16127" width="2.125" style="144" customWidth="1"/>
    <col min="16128" max="16128" width="3.125" style="144" customWidth="1"/>
    <col min="16129" max="16189" width="2.125" style="144" customWidth="1"/>
    <col min="16190" max="16204" width="2" style="144" customWidth="1"/>
    <col min="16205" max="16292" width="2.625" style="144" customWidth="1"/>
    <col min="16293" max="16384" width="9" style="144"/>
  </cols>
  <sheetData>
    <row r="1" spans="1:100" ht="30.75" x14ac:dyDescent="0.15">
      <c r="A1" s="426" t="s">
        <v>315</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T1" s="427"/>
      <c r="AU1" s="427"/>
      <c r="AV1" s="427"/>
      <c r="AW1" s="427"/>
      <c r="AX1" s="427"/>
      <c r="AY1" s="427"/>
      <c r="AZ1" s="427"/>
      <c r="BA1" s="427"/>
      <c r="BB1" s="427"/>
      <c r="BC1" s="427"/>
      <c r="BD1" s="427"/>
    </row>
    <row r="2" spans="1:100" ht="12" customHeight="1" x14ac:dyDescent="0.15">
      <c r="AE2" s="145"/>
      <c r="AH2" s="146"/>
    </row>
    <row r="3" spans="1:100" ht="21" customHeight="1" x14ac:dyDescent="0.15">
      <c r="D3" s="147"/>
      <c r="F3" s="428" t="s">
        <v>316</v>
      </c>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row>
    <row r="4" spans="1:100" ht="12" customHeight="1" x14ac:dyDescent="0.15">
      <c r="AN4" s="148"/>
      <c r="AO4" s="148"/>
      <c r="AP4" s="148"/>
      <c r="AQ4" s="148"/>
      <c r="AR4" s="148"/>
      <c r="AS4" s="148"/>
      <c r="AT4" s="148"/>
      <c r="AU4" s="148"/>
    </row>
    <row r="5" spans="1:100" ht="12" customHeight="1" x14ac:dyDescent="0.15">
      <c r="AA5" s="399" t="s">
        <v>317</v>
      </c>
      <c r="AB5" s="399"/>
      <c r="AC5" s="399"/>
      <c r="AD5" s="399"/>
      <c r="AN5" s="149"/>
      <c r="AO5" s="149"/>
      <c r="AP5" s="149" t="s">
        <v>318</v>
      </c>
      <c r="AQ5" s="149"/>
      <c r="AR5" s="150"/>
      <c r="AS5" s="150"/>
      <c r="AT5" s="150"/>
      <c r="AU5" s="150"/>
      <c r="AV5" s="150"/>
    </row>
    <row r="6" spans="1:100" ht="12" customHeight="1" x14ac:dyDescent="0.15">
      <c r="AA6" s="399"/>
      <c r="AB6" s="399"/>
      <c r="AC6" s="399"/>
      <c r="AD6" s="399"/>
      <c r="AN6" s="149"/>
      <c r="AO6" s="149"/>
      <c r="AP6" s="149"/>
      <c r="AQ6" s="149"/>
      <c r="AR6" s="150"/>
      <c r="AS6" s="150"/>
      <c r="AT6" s="150"/>
      <c r="AU6" s="150"/>
      <c r="AV6" s="150"/>
    </row>
    <row r="7" spans="1:100" ht="12" customHeight="1" x14ac:dyDescent="0.15">
      <c r="AA7" s="399"/>
      <c r="AB7" s="399"/>
      <c r="AC7" s="399"/>
      <c r="AD7" s="399"/>
      <c r="AN7" s="149"/>
      <c r="AO7" s="149"/>
      <c r="AP7" s="149"/>
      <c r="AQ7" s="149"/>
      <c r="AR7" s="150"/>
      <c r="AS7" s="150"/>
      <c r="AT7" s="150"/>
      <c r="AU7" s="150"/>
      <c r="AV7" s="150"/>
    </row>
    <row r="8" spans="1:100" ht="12" customHeight="1" x14ac:dyDescent="0.15">
      <c r="AA8" s="399"/>
      <c r="AB8" s="399"/>
      <c r="AC8" s="399"/>
      <c r="AD8" s="399"/>
      <c r="AN8" s="149"/>
      <c r="AO8" s="149"/>
      <c r="AP8" s="149"/>
      <c r="AQ8" s="149"/>
      <c r="AR8" s="150"/>
      <c r="AS8" s="150"/>
      <c r="AT8" s="150"/>
      <c r="AU8" s="150"/>
      <c r="AV8" s="150"/>
    </row>
    <row r="9" spans="1:100" ht="12" customHeight="1" x14ac:dyDescent="0.15">
      <c r="A9" s="375" t="s">
        <v>319</v>
      </c>
      <c r="B9" s="376"/>
      <c r="C9" s="376"/>
      <c r="D9" s="376"/>
      <c r="E9" s="377"/>
      <c r="AZ9" s="375" t="s">
        <v>319</v>
      </c>
      <c r="BA9" s="376"/>
      <c r="BB9" s="376"/>
      <c r="BC9" s="376"/>
      <c r="BD9" s="377"/>
    </row>
    <row r="10" spans="1:100" ht="12" customHeight="1" x14ac:dyDescent="0.15">
      <c r="A10" s="378"/>
      <c r="B10" s="379"/>
      <c r="C10" s="379"/>
      <c r="D10" s="379"/>
      <c r="E10" s="380"/>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378"/>
      <c r="BA10" s="379"/>
      <c r="BB10" s="379"/>
      <c r="BC10" s="379"/>
      <c r="BD10" s="380"/>
    </row>
    <row r="11" spans="1:100" ht="12" customHeight="1" x14ac:dyDescent="0.15">
      <c r="A11" s="378"/>
      <c r="B11" s="379"/>
      <c r="C11" s="379"/>
      <c r="D11" s="379"/>
      <c r="E11" s="380"/>
      <c r="L11" s="148"/>
      <c r="M11" s="151">
        <v>4</v>
      </c>
      <c r="N11" s="152"/>
      <c r="O11" s="153"/>
      <c r="P11" s="148"/>
      <c r="Q11" s="152"/>
      <c r="R11" s="154"/>
      <c r="S11" s="154"/>
      <c r="T11" s="153"/>
      <c r="U11" s="148"/>
      <c r="V11" s="152"/>
      <c r="W11" s="154"/>
      <c r="X11" s="154"/>
      <c r="Y11" s="153"/>
      <c r="Z11" s="148"/>
      <c r="AA11" s="152"/>
      <c r="AB11" s="154"/>
      <c r="AC11" s="154"/>
      <c r="AD11" s="153"/>
      <c r="AE11" s="148"/>
      <c r="AF11" s="152"/>
      <c r="AG11" s="154"/>
      <c r="AH11" s="154"/>
      <c r="AI11" s="153"/>
      <c r="AJ11" s="148"/>
      <c r="AK11" s="152"/>
      <c r="AL11" s="154"/>
      <c r="AM11" s="154"/>
      <c r="AN11" s="153"/>
      <c r="AO11" s="148"/>
      <c r="AP11" s="152"/>
      <c r="AQ11" s="153"/>
      <c r="AR11" s="151" t="s">
        <v>320</v>
      </c>
      <c r="AS11" s="148"/>
      <c r="AT11" s="148"/>
      <c r="AU11" s="148"/>
      <c r="AV11" s="148"/>
      <c r="AW11" s="148"/>
      <c r="AX11" s="148"/>
      <c r="AY11" s="148"/>
      <c r="AZ11" s="378"/>
      <c r="BA11" s="379"/>
      <c r="BB11" s="379"/>
      <c r="BC11" s="379"/>
      <c r="BD11" s="380"/>
    </row>
    <row r="12" spans="1:100" ht="12" customHeight="1" x14ac:dyDescent="0.15">
      <c r="A12" s="378"/>
      <c r="B12" s="379"/>
      <c r="C12" s="379"/>
      <c r="D12" s="379"/>
      <c r="E12" s="380"/>
      <c r="L12" s="148"/>
      <c r="M12" s="151">
        <v>3</v>
      </c>
      <c r="N12" s="393" t="s">
        <v>321</v>
      </c>
      <c r="O12" s="394"/>
      <c r="P12" s="394"/>
      <c r="Q12" s="394"/>
      <c r="R12" s="394"/>
      <c r="S12" s="394"/>
      <c r="T12" s="395"/>
      <c r="U12" s="155"/>
      <c r="V12" s="429" t="s">
        <v>322</v>
      </c>
      <c r="W12" s="275"/>
      <c r="X12" s="275"/>
      <c r="Y12" s="275"/>
      <c r="Z12" s="275"/>
      <c r="AA12" s="275"/>
      <c r="AB12" s="275"/>
      <c r="AC12" s="275"/>
      <c r="AD12" s="293"/>
      <c r="AE12" s="156"/>
      <c r="AF12" s="429" t="s">
        <v>323</v>
      </c>
      <c r="AG12" s="275"/>
      <c r="AH12" s="275"/>
      <c r="AI12" s="275"/>
      <c r="AJ12" s="275"/>
      <c r="AK12" s="275"/>
      <c r="AL12" s="275"/>
      <c r="AM12" s="275"/>
      <c r="AN12" s="275"/>
      <c r="AO12" s="155"/>
      <c r="AP12" s="157"/>
      <c r="AQ12" s="158"/>
      <c r="AR12" s="151" t="s">
        <v>320</v>
      </c>
      <c r="AS12" s="148"/>
      <c r="AT12" s="148"/>
      <c r="AU12" s="148"/>
      <c r="AV12" s="148"/>
      <c r="AW12" s="148"/>
      <c r="AX12" s="148"/>
      <c r="AY12" s="148"/>
      <c r="AZ12" s="378"/>
      <c r="BA12" s="379"/>
      <c r="BB12" s="379"/>
      <c r="BC12" s="379"/>
      <c r="BD12" s="380"/>
    </row>
    <row r="13" spans="1:100" ht="12" customHeight="1" x14ac:dyDescent="0.15">
      <c r="A13" s="381"/>
      <c r="B13" s="382"/>
      <c r="C13" s="382"/>
      <c r="D13" s="382"/>
      <c r="E13" s="383"/>
      <c r="L13" s="148"/>
      <c r="M13" s="151">
        <v>2</v>
      </c>
      <c r="N13" s="396"/>
      <c r="O13" s="397"/>
      <c r="P13" s="397"/>
      <c r="Q13" s="397"/>
      <c r="R13" s="397"/>
      <c r="S13" s="397"/>
      <c r="T13" s="398"/>
      <c r="U13" s="155"/>
      <c r="V13" s="430"/>
      <c r="W13" s="326"/>
      <c r="X13" s="326"/>
      <c r="Y13" s="326"/>
      <c r="Z13" s="326"/>
      <c r="AA13" s="326"/>
      <c r="AB13" s="326"/>
      <c r="AC13" s="326"/>
      <c r="AD13" s="351"/>
      <c r="AE13" s="156"/>
      <c r="AF13" s="430"/>
      <c r="AG13" s="326"/>
      <c r="AH13" s="326"/>
      <c r="AI13" s="326"/>
      <c r="AJ13" s="326"/>
      <c r="AK13" s="326"/>
      <c r="AL13" s="326"/>
      <c r="AM13" s="326"/>
      <c r="AN13" s="326"/>
      <c r="AO13" s="155"/>
      <c r="AP13" s="157"/>
      <c r="AQ13" s="158"/>
      <c r="AR13" s="151" t="s">
        <v>320</v>
      </c>
      <c r="AS13" s="148"/>
      <c r="AT13" s="148"/>
      <c r="AU13" s="148"/>
      <c r="AV13" s="148"/>
      <c r="AW13" s="148"/>
      <c r="AX13" s="148"/>
      <c r="AY13" s="148"/>
      <c r="AZ13" s="381"/>
      <c r="BA13" s="382"/>
      <c r="BB13" s="382"/>
      <c r="BC13" s="382"/>
      <c r="BD13" s="383"/>
    </row>
    <row r="14" spans="1:100" ht="12" customHeight="1" thickBot="1" x14ac:dyDescent="0.2">
      <c r="A14" s="159"/>
      <c r="B14" s="159"/>
      <c r="E14" s="148"/>
      <c r="F14" s="148"/>
      <c r="G14" s="148"/>
      <c r="H14" s="148"/>
      <c r="I14" s="148"/>
      <c r="J14" s="148"/>
      <c r="K14" s="148"/>
      <c r="L14" s="148"/>
      <c r="M14" s="151">
        <v>1</v>
      </c>
      <c r="N14" s="160"/>
      <c r="O14" s="161"/>
      <c r="P14" s="162"/>
      <c r="Q14" s="160"/>
      <c r="R14" s="148"/>
      <c r="S14" s="148"/>
      <c r="T14" s="161"/>
      <c r="U14" s="162"/>
      <c r="V14" s="160"/>
      <c r="W14" s="148"/>
      <c r="X14" s="148"/>
      <c r="Y14" s="161"/>
      <c r="Z14" s="162"/>
      <c r="AA14" s="160"/>
      <c r="AB14" s="148"/>
      <c r="AC14" s="163"/>
      <c r="AD14" s="161"/>
      <c r="AE14" s="162"/>
      <c r="AF14" s="160"/>
      <c r="AG14" s="148"/>
      <c r="AH14" s="148"/>
      <c r="AI14" s="161"/>
      <c r="AJ14" s="162"/>
      <c r="AK14" s="160"/>
      <c r="AL14" s="148"/>
      <c r="AM14" s="148"/>
      <c r="AN14" s="161"/>
      <c r="AO14" s="162"/>
      <c r="AP14" s="160"/>
      <c r="AQ14" s="161"/>
      <c r="AR14" s="151" t="s">
        <v>320</v>
      </c>
      <c r="AS14" s="148"/>
      <c r="AT14" s="148"/>
      <c r="AU14" s="148"/>
      <c r="AV14" s="148"/>
    </row>
    <row r="15" spans="1:100" ht="12" customHeight="1" x14ac:dyDescent="0.15">
      <c r="A15" s="159"/>
      <c r="B15" s="159"/>
      <c r="E15" s="148"/>
      <c r="F15" s="148"/>
      <c r="G15" s="148"/>
      <c r="H15" s="148"/>
      <c r="I15" s="148"/>
      <c r="J15" s="148"/>
      <c r="K15" s="148"/>
      <c r="L15" s="164">
        <v>1</v>
      </c>
      <c r="M15" s="165"/>
      <c r="N15" s="166"/>
      <c r="O15" s="166"/>
      <c r="P15" s="167">
        <v>5</v>
      </c>
      <c r="Q15" s="166"/>
      <c r="R15" s="166"/>
      <c r="S15" s="166"/>
      <c r="T15" s="166"/>
      <c r="U15" s="167">
        <v>10</v>
      </c>
      <c r="V15" s="166"/>
      <c r="W15" s="166"/>
      <c r="X15" s="166"/>
      <c r="Y15" s="166"/>
      <c r="Z15" s="167">
        <v>15</v>
      </c>
      <c r="AA15" s="166"/>
      <c r="AB15" s="166"/>
      <c r="AC15" s="166"/>
      <c r="AD15" s="166"/>
      <c r="AE15" s="167">
        <v>20</v>
      </c>
      <c r="AF15" s="166"/>
      <c r="AG15" s="166"/>
      <c r="AH15" s="166"/>
      <c r="AI15" s="166"/>
      <c r="AJ15" s="167">
        <v>25</v>
      </c>
      <c r="AK15" s="166"/>
      <c r="AL15" s="166"/>
      <c r="AM15" s="166"/>
      <c r="AN15" s="166"/>
      <c r="AO15" s="167">
        <v>30</v>
      </c>
      <c r="AP15" s="166"/>
      <c r="AQ15" s="166"/>
      <c r="AR15" s="165"/>
      <c r="AS15" s="164" t="s">
        <v>320</v>
      </c>
      <c r="AT15" s="164"/>
      <c r="AU15" s="148"/>
      <c r="AV15" s="148"/>
      <c r="AZ15" s="168"/>
      <c r="BA15" s="168"/>
      <c r="BB15" s="168"/>
      <c r="BC15" s="168"/>
      <c r="BD15" s="168"/>
      <c r="BE15" s="168" t="s">
        <v>320</v>
      </c>
      <c r="BF15" s="168"/>
      <c r="BG15" s="168"/>
      <c r="BH15" s="168"/>
      <c r="BI15" s="168"/>
      <c r="BJ15" s="168"/>
      <c r="BK15" s="168"/>
      <c r="BL15" s="168"/>
      <c r="BM15" s="168"/>
      <c r="BN15" s="168"/>
      <c r="BO15" s="168"/>
      <c r="BP15" s="168"/>
      <c r="BQ15" s="168"/>
      <c r="BR15" s="168"/>
      <c r="BS15" s="168"/>
      <c r="BT15" s="168"/>
      <c r="BU15" s="168"/>
      <c r="BV15" s="168"/>
      <c r="BW15" s="168"/>
      <c r="BX15" s="168"/>
      <c r="BY15" s="168"/>
      <c r="BZ15" s="168"/>
      <c r="CA15" s="168"/>
      <c r="CB15" s="168"/>
      <c r="CC15" s="168"/>
      <c r="CD15" s="168"/>
      <c r="CE15" s="168"/>
      <c r="CF15" s="168"/>
      <c r="CG15" s="168"/>
      <c r="CH15" s="168"/>
      <c r="CI15" s="168"/>
      <c r="CJ15" s="168"/>
      <c r="CK15" s="168"/>
      <c r="CL15" s="168"/>
      <c r="CM15" s="168"/>
      <c r="CN15" s="168"/>
      <c r="CO15" s="168"/>
      <c r="CP15" s="168"/>
      <c r="CQ15" s="168"/>
      <c r="CR15" s="168"/>
      <c r="CS15" s="168"/>
      <c r="CT15" s="168"/>
      <c r="CU15" s="168"/>
      <c r="CV15" s="168"/>
    </row>
    <row r="16" spans="1:100" ht="12" customHeight="1" x14ac:dyDescent="0.15">
      <c r="A16" s="159"/>
      <c r="B16" s="159"/>
      <c r="E16" s="148"/>
      <c r="F16" s="148"/>
      <c r="G16" s="148"/>
      <c r="H16" s="151">
        <v>4</v>
      </c>
      <c r="I16" s="151">
        <v>3</v>
      </c>
      <c r="J16" s="151">
        <v>2</v>
      </c>
      <c r="K16" s="151">
        <v>1</v>
      </c>
      <c r="M16" s="148"/>
      <c r="N16" s="148"/>
      <c r="O16" s="148"/>
      <c r="P16" s="148"/>
      <c r="Q16" s="148"/>
      <c r="R16" s="148"/>
      <c r="S16" s="148"/>
      <c r="T16" s="148"/>
      <c r="U16" s="148"/>
      <c r="V16" s="148"/>
      <c r="W16" s="148"/>
      <c r="X16" s="148"/>
      <c r="Y16" s="148"/>
      <c r="Z16" s="148"/>
      <c r="AA16" s="148"/>
      <c r="AB16" s="148"/>
      <c r="AC16" s="165"/>
      <c r="AD16" s="148"/>
      <c r="AE16" s="148"/>
      <c r="AF16" s="148"/>
      <c r="AG16" s="148"/>
      <c r="AH16" s="148"/>
      <c r="AI16" s="148"/>
      <c r="AJ16" s="148"/>
      <c r="AK16" s="148"/>
      <c r="AL16" s="148"/>
      <c r="AM16" s="148"/>
      <c r="AN16" s="148"/>
      <c r="AO16" s="148"/>
      <c r="AP16" s="148"/>
      <c r="AQ16" s="148"/>
      <c r="AR16" s="148"/>
      <c r="AS16" s="148"/>
      <c r="AT16" s="169">
        <v>1</v>
      </c>
      <c r="AU16" s="169">
        <v>2</v>
      </c>
      <c r="AV16" s="169">
        <v>3</v>
      </c>
      <c r="AW16" s="169">
        <v>4</v>
      </c>
      <c r="AZ16" s="168"/>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70"/>
      <c r="CR16" s="170"/>
      <c r="CS16" s="170"/>
      <c r="CT16" s="170"/>
      <c r="CU16" s="170"/>
      <c r="CV16" s="170"/>
    </row>
    <row r="17" spans="1:100" ht="12" customHeight="1" x14ac:dyDescent="0.15">
      <c r="A17" s="159"/>
      <c r="B17" s="159"/>
      <c r="E17" s="148"/>
      <c r="F17" s="148"/>
      <c r="G17" s="148"/>
      <c r="H17" s="152"/>
      <c r="I17" s="171"/>
      <c r="J17" s="172"/>
      <c r="K17" s="154"/>
      <c r="L17" s="173"/>
      <c r="M17" s="148"/>
      <c r="N17" s="148"/>
      <c r="O17" s="148"/>
      <c r="P17" s="148"/>
      <c r="Q17" s="148"/>
      <c r="R17" s="148"/>
      <c r="S17" s="148"/>
      <c r="T17" s="148"/>
      <c r="U17" s="148"/>
      <c r="V17" s="148"/>
      <c r="W17" s="148"/>
      <c r="X17" s="417" t="s">
        <v>104</v>
      </c>
      <c r="Y17" s="418"/>
      <c r="Z17" s="418"/>
      <c r="AA17" s="418"/>
      <c r="AB17" s="418"/>
      <c r="AC17" s="418"/>
      <c r="AD17" s="418"/>
      <c r="AE17" s="418"/>
      <c r="AF17" s="418"/>
      <c r="AG17" s="418"/>
      <c r="AH17" s="148"/>
      <c r="AI17" s="148"/>
      <c r="AJ17" s="148"/>
      <c r="AK17" s="148"/>
      <c r="AL17" s="148"/>
      <c r="AM17" s="148"/>
      <c r="AN17" s="148"/>
      <c r="AO17" s="148"/>
      <c r="AP17" s="148"/>
      <c r="AQ17" s="148"/>
      <c r="AR17" s="148"/>
      <c r="AS17" s="174"/>
      <c r="AT17" s="154"/>
      <c r="AU17" s="420" t="s">
        <v>324</v>
      </c>
      <c r="AV17" s="405"/>
      <c r="AW17" s="153"/>
      <c r="AZ17" s="168"/>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170"/>
      <c r="CR17" s="170"/>
      <c r="CS17" s="170"/>
      <c r="CT17" s="170"/>
      <c r="CU17" s="170"/>
      <c r="CV17" s="170"/>
    </row>
    <row r="18" spans="1:100" ht="12" customHeight="1" x14ac:dyDescent="0.15">
      <c r="A18" s="159"/>
      <c r="B18" s="159"/>
      <c r="E18" s="148"/>
      <c r="F18" s="148"/>
      <c r="G18" s="148"/>
      <c r="H18" s="160"/>
      <c r="I18" s="175"/>
      <c r="J18" s="175"/>
      <c r="K18" s="148"/>
      <c r="L18" s="173"/>
      <c r="M18" s="148"/>
      <c r="N18" s="148"/>
      <c r="O18" s="148"/>
      <c r="P18" s="148"/>
      <c r="Q18" s="148"/>
      <c r="R18" s="148"/>
      <c r="S18" s="148"/>
      <c r="T18" s="148"/>
      <c r="U18" s="148"/>
      <c r="V18" s="148"/>
      <c r="W18" s="148"/>
      <c r="X18" s="419"/>
      <c r="Y18" s="419"/>
      <c r="Z18" s="419"/>
      <c r="AA18" s="419"/>
      <c r="AB18" s="419"/>
      <c r="AC18" s="419"/>
      <c r="AD18" s="419"/>
      <c r="AE18" s="419"/>
      <c r="AF18" s="419"/>
      <c r="AG18" s="419"/>
      <c r="AH18" s="148"/>
      <c r="AI18" s="148"/>
      <c r="AJ18" s="148"/>
      <c r="AK18" s="148"/>
      <c r="AL18" s="148"/>
      <c r="AM18" s="148"/>
      <c r="AN18" s="148"/>
      <c r="AO18" s="148"/>
      <c r="AP18" s="148"/>
      <c r="AQ18" s="148"/>
      <c r="AR18" s="148"/>
      <c r="AS18" s="174"/>
      <c r="AT18" s="148"/>
      <c r="AU18" s="406"/>
      <c r="AV18" s="407"/>
      <c r="AW18" s="161"/>
      <c r="AZ18" s="168"/>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s="170"/>
      <c r="CB18" s="170"/>
      <c r="CC18" s="170"/>
      <c r="CD18" s="170"/>
      <c r="CE18" s="170"/>
      <c r="CF18" s="170"/>
      <c r="CG18" s="170"/>
      <c r="CH18" s="170"/>
      <c r="CI18" s="170"/>
      <c r="CJ18" s="170"/>
      <c r="CK18" s="170"/>
      <c r="CL18" s="170"/>
      <c r="CM18" s="170"/>
      <c r="CN18" s="170"/>
      <c r="CO18" s="170"/>
      <c r="CP18" s="170"/>
      <c r="CQ18" s="170"/>
      <c r="CR18" s="170"/>
      <c r="CS18" s="170"/>
      <c r="CT18" s="170"/>
      <c r="CU18" s="170"/>
      <c r="CV18" s="170"/>
    </row>
    <row r="19" spans="1:100" ht="12" customHeight="1" x14ac:dyDescent="0.15">
      <c r="A19" s="176"/>
      <c r="B19" s="159"/>
      <c r="E19" s="148"/>
      <c r="F19" s="148"/>
      <c r="G19" s="148"/>
      <c r="H19" s="177"/>
      <c r="I19" s="178"/>
      <c r="J19" s="178"/>
      <c r="K19" s="179"/>
      <c r="L19" s="180">
        <v>5</v>
      </c>
      <c r="M19" s="148"/>
      <c r="N19" s="148"/>
      <c r="O19" s="148"/>
      <c r="P19" s="148"/>
      <c r="Q19" s="148"/>
      <c r="R19" s="148"/>
      <c r="S19" s="148"/>
      <c r="T19" s="148"/>
      <c r="U19" s="148"/>
      <c r="V19" s="148"/>
      <c r="W19" s="148"/>
      <c r="X19" s="181"/>
      <c r="AH19" s="148"/>
      <c r="AI19" s="148"/>
      <c r="AJ19" s="148"/>
      <c r="AK19" s="148"/>
      <c r="AL19" s="148"/>
      <c r="AM19" s="148"/>
      <c r="AN19" s="148"/>
      <c r="AO19" s="148"/>
      <c r="AP19" s="148"/>
      <c r="AQ19" s="148"/>
      <c r="AR19" s="148"/>
      <c r="AS19" s="182" t="s">
        <v>320</v>
      </c>
      <c r="AT19" s="183"/>
      <c r="AU19" s="406"/>
      <c r="AV19" s="407"/>
      <c r="AW19" s="184"/>
      <c r="AZ19" s="168"/>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c r="CM19" s="170"/>
      <c r="CN19" s="170"/>
      <c r="CO19" s="170"/>
      <c r="CP19" s="170"/>
      <c r="CQ19" s="170"/>
      <c r="CR19" s="170"/>
      <c r="CS19" s="170"/>
      <c r="CT19" s="170"/>
      <c r="CU19" s="170"/>
      <c r="CV19" s="170"/>
    </row>
    <row r="20" spans="1:100" ht="12" customHeight="1" x14ac:dyDescent="0.15">
      <c r="A20" s="375" t="s">
        <v>319</v>
      </c>
      <c r="B20" s="376"/>
      <c r="C20" s="376"/>
      <c r="D20" s="376"/>
      <c r="E20" s="377"/>
      <c r="F20" s="148"/>
      <c r="G20" s="148"/>
      <c r="H20" s="148"/>
      <c r="I20" s="178"/>
      <c r="J20" s="178"/>
      <c r="K20" s="148"/>
      <c r="L20" s="173"/>
      <c r="M20" s="148"/>
      <c r="N20" s="148"/>
      <c r="O20" s="148"/>
      <c r="P20" s="148"/>
      <c r="Q20" s="148"/>
      <c r="R20" s="400" t="s">
        <v>325</v>
      </c>
      <c r="S20" s="401"/>
      <c r="T20" s="401"/>
      <c r="U20" s="401"/>
      <c r="V20" s="401"/>
      <c r="W20" s="401"/>
      <c r="X20" s="401"/>
      <c r="Y20" s="400" t="s">
        <v>326</v>
      </c>
      <c r="Z20" s="410"/>
      <c r="AA20" s="410"/>
      <c r="AB20" s="410"/>
      <c r="AC20" s="410"/>
      <c r="AD20" s="410"/>
      <c r="AE20" s="410"/>
      <c r="AF20" s="410"/>
      <c r="AG20" s="410"/>
      <c r="AH20" s="410"/>
      <c r="AI20" s="410"/>
      <c r="AJ20" s="410"/>
      <c r="AK20" s="410"/>
      <c r="AL20" s="410"/>
      <c r="AM20" s="410"/>
      <c r="AN20" s="148"/>
      <c r="AO20" s="148"/>
      <c r="AP20" s="148"/>
      <c r="AQ20" s="148"/>
      <c r="AR20" s="148"/>
      <c r="AS20" s="174"/>
      <c r="AT20" s="148"/>
      <c r="AU20" s="406"/>
      <c r="AV20" s="407"/>
      <c r="AW20" s="148"/>
      <c r="AZ20" s="168"/>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0"/>
      <c r="CR20" s="170"/>
      <c r="CS20" s="170"/>
      <c r="CT20" s="170"/>
      <c r="CU20" s="170"/>
      <c r="CV20" s="170"/>
    </row>
    <row r="21" spans="1:100" ht="12" customHeight="1" x14ac:dyDescent="0.15">
      <c r="A21" s="378"/>
      <c r="B21" s="379"/>
      <c r="C21" s="379"/>
      <c r="D21" s="379"/>
      <c r="E21" s="380"/>
      <c r="F21" s="148"/>
      <c r="G21" s="148"/>
      <c r="H21" s="152"/>
      <c r="I21" s="416" t="s">
        <v>327</v>
      </c>
      <c r="J21" s="421"/>
      <c r="K21" s="154"/>
      <c r="L21" s="173"/>
      <c r="M21" s="148"/>
      <c r="N21" s="148"/>
      <c r="O21" s="185"/>
      <c r="Q21" s="186"/>
      <c r="R21" s="401"/>
      <c r="S21" s="401"/>
      <c r="T21" s="401"/>
      <c r="U21" s="401"/>
      <c r="V21" s="401"/>
      <c r="W21" s="401"/>
      <c r="X21" s="401"/>
      <c r="Y21" s="410"/>
      <c r="Z21" s="410"/>
      <c r="AA21" s="410"/>
      <c r="AB21" s="410"/>
      <c r="AC21" s="410"/>
      <c r="AD21" s="410"/>
      <c r="AE21" s="410"/>
      <c r="AF21" s="410"/>
      <c r="AG21" s="410"/>
      <c r="AH21" s="410"/>
      <c r="AI21" s="410"/>
      <c r="AJ21" s="410"/>
      <c r="AK21" s="410"/>
      <c r="AL21" s="410"/>
      <c r="AM21" s="410"/>
      <c r="AN21" s="186"/>
      <c r="AO21" s="186"/>
      <c r="AP21" s="185"/>
      <c r="AQ21" s="185"/>
      <c r="AR21" s="148"/>
      <c r="AS21" s="174"/>
      <c r="AT21" s="154"/>
      <c r="AU21" s="406"/>
      <c r="AV21" s="407"/>
      <c r="AW21" s="153"/>
      <c r="AZ21" s="168"/>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0"/>
      <c r="CR21" s="170"/>
      <c r="CS21" s="170"/>
      <c r="CT21" s="170"/>
      <c r="CU21" s="170"/>
      <c r="CV21" s="170"/>
    </row>
    <row r="22" spans="1:100" ht="12" customHeight="1" x14ac:dyDescent="0.15">
      <c r="A22" s="378"/>
      <c r="B22" s="379"/>
      <c r="C22" s="379"/>
      <c r="D22" s="379"/>
      <c r="E22" s="380"/>
      <c r="F22" s="148"/>
      <c r="G22" s="148"/>
      <c r="H22" s="160"/>
      <c r="I22" s="422"/>
      <c r="J22" s="423"/>
      <c r="K22" s="148"/>
      <c r="L22" s="173"/>
      <c r="M22" s="148"/>
      <c r="N22" s="148"/>
      <c r="O22" s="185"/>
      <c r="P22" s="186"/>
      <c r="Q22" s="186"/>
      <c r="R22" s="400" t="s">
        <v>328</v>
      </c>
      <c r="S22" s="401"/>
      <c r="T22" s="401"/>
      <c r="U22" s="401"/>
      <c r="V22" s="401"/>
      <c r="W22" s="401"/>
      <c r="X22" s="401"/>
      <c r="Y22" s="402" t="s">
        <v>18</v>
      </c>
      <c r="Z22" s="403"/>
      <c r="AA22" s="403"/>
      <c r="AB22" s="403"/>
      <c r="AC22" s="403"/>
      <c r="AD22" s="403"/>
      <c r="AE22" s="403"/>
      <c r="AF22" s="403"/>
      <c r="AG22" s="403"/>
      <c r="AH22" s="403"/>
      <c r="AI22" s="403"/>
      <c r="AJ22" s="403"/>
      <c r="AK22" s="403"/>
      <c r="AL22" s="403"/>
      <c r="AM22" s="403"/>
      <c r="AN22" s="186"/>
      <c r="AO22" s="186"/>
      <c r="AP22" s="185"/>
      <c r="AQ22" s="185"/>
      <c r="AR22" s="148"/>
      <c r="AS22" s="174"/>
      <c r="AT22" s="148"/>
      <c r="AU22" s="406"/>
      <c r="AV22" s="407"/>
      <c r="AW22" s="161"/>
      <c r="AZ22" s="168"/>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0"/>
      <c r="CR22" s="170"/>
      <c r="CS22" s="170"/>
      <c r="CT22" s="170"/>
      <c r="CU22" s="170"/>
      <c r="CV22" s="170"/>
    </row>
    <row r="23" spans="1:100" ht="12" customHeight="1" x14ac:dyDescent="0.15">
      <c r="A23" s="378"/>
      <c r="B23" s="379"/>
      <c r="C23" s="379"/>
      <c r="D23" s="379"/>
      <c r="E23" s="380"/>
      <c r="F23" s="148"/>
      <c r="G23" s="148"/>
      <c r="H23" s="160"/>
      <c r="I23" s="422"/>
      <c r="J23" s="423"/>
      <c r="K23" s="148"/>
      <c r="L23" s="173"/>
      <c r="M23" s="148"/>
      <c r="N23" s="148"/>
      <c r="O23" s="185"/>
      <c r="P23" s="186"/>
      <c r="Q23" s="186"/>
      <c r="R23" s="401"/>
      <c r="S23" s="401"/>
      <c r="T23" s="401"/>
      <c r="U23" s="401"/>
      <c r="V23" s="401"/>
      <c r="W23" s="401"/>
      <c r="X23" s="401"/>
      <c r="Y23" s="403"/>
      <c r="Z23" s="403"/>
      <c r="AA23" s="403"/>
      <c r="AB23" s="403"/>
      <c r="AC23" s="403"/>
      <c r="AD23" s="403"/>
      <c r="AE23" s="403"/>
      <c r="AF23" s="403"/>
      <c r="AG23" s="403"/>
      <c r="AH23" s="403"/>
      <c r="AI23" s="403"/>
      <c r="AJ23" s="403"/>
      <c r="AK23" s="403"/>
      <c r="AL23" s="403"/>
      <c r="AM23" s="403"/>
      <c r="AN23" s="186"/>
      <c r="AO23" s="186"/>
      <c r="AP23" s="185"/>
      <c r="AQ23" s="185"/>
      <c r="AR23" s="148"/>
      <c r="AS23" s="174"/>
      <c r="AT23" s="148"/>
      <c r="AU23" s="406"/>
      <c r="AV23" s="407"/>
      <c r="AW23" s="161"/>
      <c r="AZ23" s="168"/>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0"/>
      <c r="CR23" s="170"/>
      <c r="CS23" s="170"/>
      <c r="CT23" s="170"/>
      <c r="CU23" s="170"/>
      <c r="CV23" s="170"/>
    </row>
    <row r="24" spans="1:100" ht="12" customHeight="1" x14ac:dyDescent="0.15">
      <c r="A24" s="378"/>
      <c r="B24" s="379"/>
      <c r="C24" s="379"/>
      <c r="D24" s="379"/>
      <c r="E24" s="380"/>
      <c r="F24" s="148"/>
      <c r="G24" s="148"/>
      <c r="H24" s="177"/>
      <c r="I24" s="422"/>
      <c r="J24" s="423"/>
      <c r="K24" s="187"/>
      <c r="L24" s="180">
        <v>10</v>
      </c>
      <c r="M24" s="148"/>
      <c r="N24" s="148"/>
      <c r="O24" s="185"/>
      <c r="P24" s="185"/>
      <c r="R24" s="401"/>
      <c r="S24" s="401"/>
      <c r="T24" s="401"/>
      <c r="U24" s="401"/>
      <c r="V24" s="401"/>
      <c r="W24" s="401"/>
      <c r="X24" s="401"/>
      <c r="Y24" s="403"/>
      <c r="Z24" s="403"/>
      <c r="AA24" s="403"/>
      <c r="AB24" s="403"/>
      <c r="AC24" s="403"/>
      <c r="AD24" s="403"/>
      <c r="AE24" s="403"/>
      <c r="AF24" s="403"/>
      <c r="AG24" s="403"/>
      <c r="AH24" s="403"/>
      <c r="AI24" s="403"/>
      <c r="AJ24" s="403"/>
      <c r="AK24" s="403"/>
      <c r="AL24" s="403"/>
      <c r="AM24" s="403"/>
      <c r="AN24" s="185"/>
      <c r="AO24" s="185"/>
      <c r="AP24" s="185"/>
      <c r="AQ24" s="185"/>
      <c r="AR24" s="148"/>
      <c r="AS24" s="174"/>
      <c r="AT24" s="183"/>
      <c r="AU24" s="408"/>
      <c r="AV24" s="409"/>
      <c r="AW24" s="184"/>
      <c r="AZ24" s="168"/>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0"/>
      <c r="CH24" s="170"/>
      <c r="CI24" s="170"/>
      <c r="CJ24" s="170"/>
      <c r="CK24" s="170"/>
      <c r="CL24" s="170"/>
      <c r="CM24" s="170"/>
      <c r="CN24" s="170"/>
      <c r="CO24" s="170"/>
      <c r="CP24" s="170"/>
      <c r="CQ24" s="170"/>
      <c r="CR24" s="170"/>
      <c r="CS24" s="170"/>
      <c r="CT24" s="170"/>
      <c r="CU24" s="170"/>
      <c r="CV24" s="170"/>
    </row>
    <row r="25" spans="1:100" ht="12" customHeight="1" x14ac:dyDescent="0.15">
      <c r="A25" s="378"/>
      <c r="B25" s="379"/>
      <c r="C25" s="379"/>
      <c r="D25" s="379"/>
      <c r="E25" s="380"/>
      <c r="F25" s="148"/>
      <c r="G25" s="148"/>
      <c r="H25" s="148"/>
      <c r="I25" s="422"/>
      <c r="J25" s="423"/>
      <c r="K25" s="148"/>
      <c r="L25" s="173"/>
      <c r="M25" s="148"/>
      <c r="N25" s="148"/>
      <c r="O25" s="185"/>
      <c r="P25" s="185"/>
      <c r="Q25" s="70"/>
      <c r="R25" s="401"/>
      <c r="S25" s="401"/>
      <c r="T25" s="401"/>
      <c r="U25" s="401"/>
      <c r="V25" s="401"/>
      <c r="W25" s="401"/>
      <c r="X25" s="401"/>
      <c r="Y25" s="403"/>
      <c r="Z25" s="403"/>
      <c r="AA25" s="403"/>
      <c r="AB25" s="403"/>
      <c r="AC25" s="403"/>
      <c r="AD25" s="403"/>
      <c r="AE25" s="403"/>
      <c r="AF25" s="403"/>
      <c r="AG25" s="403"/>
      <c r="AH25" s="403"/>
      <c r="AI25" s="403"/>
      <c r="AJ25" s="403"/>
      <c r="AK25" s="403"/>
      <c r="AL25" s="403"/>
      <c r="AM25" s="403"/>
      <c r="AN25" s="185"/>
      <c r="AO25" s="185"/>
      <c r="AP25" s="185"/>
      <c r="AQ25" s="185"/>
      <c r="AR25" s="148"/>
      <c r="AS25" s="174"/>
      <c r="AT25" s="148"/>
      <c r="AU25" s="188"/>
      <c r="AV25" s="188"/>
      <c r="AW25" s="148"/>
      <c r="AZ25" s="168"/>
      <c r="BA25" s="170"/>
      <c r="BB25" s="170"/>
      <c r="BC25" s="170"/>
      <c r="BD25" s="170"/>
      <c r="BE25" s="170"/>
      <c r="BF25" s="170"/>
      <c r="BG25" s="170"/>
      <c r="BH25" s="170"/>
      <c r="BI25" s="170"/>
      <c r="BJ25" s="170"/>
      <c r="BK25" s="170"/>
      <c r="BL25" s="170"/>
      <c r="BM25" s="170"/>
      <c r="BN25" s="170"/>
      <c r="BO25" s="170"/>
      <c r="BP25" s="170"/>
      <c r="BQ25" s="170"/>
      <c r="BR25" s="170"/>
      <c r="BS25" s="170"/>
      <c r="BT25" s="170"/>
      <c r="BU25" s="170"/>
      <c r="BV25" s="170"/>
      <c r="BW25" s="170"/>
      <c r="BX25" s="170"/>
      <c r="BY25" s="170"/>
      <c r="BZ25" s="170"/>
      <c r="CA25" s="170"/>
      <c r="CB25" s="170"/>
      <c r="CC25" s="170"/>
      <c r="CD25" s="170"/>
      <c r="CE25" s="170"/>
      <c r="CF25" s="170"/>
      <c r="CG25" s="170"/>
      <c r="CH25" s="170"/>
      <c r="CI25" s="170"/>
      <c r="CJ25" s="170"/>
      <c r="CK25" s="170"/>
      <c r="CL25" s="170"/>
      <c r="CM25" s="170"/>
      <c r="CN25" s="170"/>
      <c r="CO25" s="170"/>
      <c r="CP25" s="170"/>
      <c r="CQ25" s="170"/>
      <c r="CR25" s="170"/>
      <c r="CS25" s="170"/>
      <c r="CT25" s="170"/>
      <c r="CU25" s="170"/>
      <c r="CV25" s="170"/>
    </row>
    <row r="26" spans="1:100" ht="12" customHeight="1" x14ac:dyDescent="0.15">
      <c r="A26" s="378"/>
      <c r="B26" s="379"/>
      <c r="C26" s="379"/>
      <c r="D26" s="379"/>
      <c r="E26" s="380"/>
      <c r="F26" s="148"/>
      <c r="G26" s="148"/>
      <c r="H26" s="152"/>
      <c r="I26" s="422"/>
      <c r="J26" s="423"/>
      <c r="K26" s="154"/>
      <c r="L26" s="173"/>
      <c r="M26" s="148"/>
      <c r="N26" s="148"/>
      <c r="O26" s="185"/>
      <c r="P26" s="185"/>
      <c r="Q26" s="70"/>
      <c r="R26" s="400" t="s">
        <v>329</v>
      </c>
      <c r="S26" s="401"/>
      <c r="T26" s="401"/>
      <c r="U26" s="401"/>
      <c r="V26" s="401"/>
      <c r="W26" s="401"/>
      <c r="X26" s="401"/>
      <c r="Y26" s="402" t="s">
        <v>330</v>
      </c>
      <c r="Z26" s="415"/>
      <c r="AA26" s="415"/>
      <c r="AB26" s="415"/>
      <c r="AC26" s="415"/>
      <c r="AD26" s="415"/>
      <c r="AE26" s="415"/>
      <c r="AF26" s="415"/>
      <c r="AG26" s="415"/>
      <c r="AH26" s="415"/>
      <c r="AI26" s="415"/>
      <c r="AJ26" s="415"/>
      <c r="AK26" s="415"/>
      <c r="AL26" s="415"/>
      <c r="AM26" s="415"/>
      <c r="AN26" s="185"/>
      <c r="AO26" s="185"/>
      <c r="AP26" s="185"/>
      <c r="AQ26" s="185"/>
      <c r="AR26" s="148"/>
      <c r="AS26" s="174"/>
      <c r="AT26" s="154"/>
      <c r="AU26" s="404" t="s">
        <v>331</v>
      </c>
      <c r="AV26" s="405"/>
      <c r="AW26" s="153"/>
      <c r="AZ26" s="168"/>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70"/>
      <c r="CE26" s="170"/>
      <c r="CF26" s="170"/>
      <c r="CG26" s="170"/>
      <c r="CH26" s="170"/>
      <c r="CI26" s="170"/>
      <c r="CJ26" s="170"/>
      <c r="CK26" s="170"/>
      <c r="CL26" s="170"/>
      <c r="CM26" s="170"/>
      <c r="CN26" s="170"/>
      <c r="CO26" s="170"/>
      <c r="CP26" s="170"/>
      <c r="CQ26" s="170"/>
      <c r="CR26" s="170"/>
      <c r="CS26" s="170"/>
      <c r="CT26" s="170"/>
      <c r="CU26" s="170"/>
      <c r="CV26" s="170"/>
    </row>
    <row r="27" spans="1:100" ht="12" customHeight="1" x14ac:dyDescent="0.15">
      <c r="A27" s="378"/>
      <c r="B27" s="379"/>
      <c r="C27" s="379"/>
      <c r="D27" s="379"/>
      <c r="E27" s="380"/>
      <c r="F27" s="148"/>
      <c r="G27" s="148"/>
      <c r="H27" s="160"/>
      <c r="I27" s="422"/>
      <c r="J27" s="423"/>
      <c r="K27" s="148"/>
      <c r="L27" s="173"/>
      <c r="M27" s="148"/>
      <c r="N27" s="148"/>
      <c r="O27" s="185"/>
      <c r="P27" s="185"/>
      <c r="Q27" s="70"/>
      <c r="R27" s="401"/>
      <c r="S27" s="401"/>
      <c r="T27" s="401"/>
      <c r="U27" s="401"/>
      <c r="V27" s="401"/>
      <c r="W27" s="401"/>
      <c r="X27" s="401"/>
      <c r="Y27" s="415"/>
      <c r="Z27" s="415"/>
      <c r="AA27" s="415"/>
      <c r="AB27" s="415"/>
      <c r="AC27" s="415"/>
      <c r="AD27" s="415"/>
      <c r="AE27" s="415"/>
      <c r="AF27" s="415"/>
      <c r="AG27" s="415"/>
      <c r="AH27" s="415"/>
      <c r="AI27" s="415"/>
      <c r="AJ27" s="415"/>
      <c r="AK27" s="415"/>
      <c r="AL27" s="415"/>
      <c r="AM27" s="415"/>
      <c r="AN27" s="185"/>
      <c r="AO27" s="185"/>
      <c r="AP27" s="185"/>
      <c r="AQ27" s="185"/>
      <c r="AR27" s="148"/>
      <c r="AS27" s="174"/>
      <c r="AT27" s="148"/>
      <c r="AU27" s="406"/>
      <c r="AV27" s="407"/>
      <c r="AW27" s="161"/>
      <c r="AZ27" s="168"/>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0"/>
      <c r="BY27" s="170"/>
      <c r="BZ27" s="170"/>
      <c r="CA27" s="170"/>
      <c r="CB27" s="170"/>
      <c r="CC27" s="170"/>
      <c r="CD27" s="170"/>
      <c r="CE27" s="170"/>
      <c r="CF27" s="170"/>
      <c r="CG27" s="170"/>
      <c r="CH27" s="170"/>
      <c r="CI27" s="170"/>
      <c r="CJ27" s="170"/>
      <c r="CK27" s="170"/>
      <c r="CL27" s="170"/>
      <c r="CM27" s="170"/>
      <c r="CN27" s="170"/>
      <c r="CO27" s="170"/>
      <c r="CP27" s="170"/>
      <c r="CQ27" s="170"/>
      <c r="CR27" s="170"/>
      <c r="CS27" s="170"/>
      <c r="CT27" s="170"/>
      <c r="CU27" s="170"/>
      <c r="CV27" s="170"/>
    </row>
    <row r="28" spans="1:100" ht="12" customHeight="1" x14ac:dyDescent="0.15">
      <c r="A28" s="381"/>
      <c r="B28" s="382"/>
      <c r="C28" s="382"/>
      <c r="D28" s="382"/>
      <c r="E28" s="383"/>
      <c r="F28" s="148"/>
      <c r="G28" s="148"/>
      <c r="H28" s="160"/>
      <c r="I28" s="422"/>
      <c r="J28" s="423"/>
      <c r="K28" s="174"/>
      <c r="L28" s="173"/>
      <c r="M28" s="148"/>
      <c r="N28" s="148"/>
      <c r="O28" s="185"/>
      <c r="P28" s="185"/>
      <c r="R28" s="401"/>
      <c r="S28" s="401"/>
      <c r="T28" s="401"/>
      <c r="U28" s="401"/>
      <c r="V28" s="401"/>
      <c r="W28" s="401"/>
      <c r="X28" s="401"/>
      <c r="Y28" s="415"/>
      <c r="Z28" s="415"/>
      <c r="AA28" s="415"/>
      <c r="AB28" s="415"/>
      <c r="AC28" s="415"/>
      <c r="AD28" s="415"/>
      <c r="AE28" s="415"/>
      <c r="AF28" s="415"/>
      <c r="AG28" s="415"/>
      <c r="AH28" s="415"/>
      <c r="AI28" s="415"/>
      <c r="AJ28" s="415"/>
      <c r="AK28" s="415"/>
      <c r="AL28" s="415"/>
      <c r="AM28" s="415"/>
      <c r="AN28" s="185"/>
      <c r="AO28" s="185"/>
      <c r="AP28" s="185"/>
      <c r="AQ28" s="185"/>
      <c r="AR28" s="148"/>
      <c r="AS28" s="174"/>
      <c r="AT28" s="148"/>
      <c r="AU28" s="406"/>
      <c r="AV28" s="407"/>
      <c r="AW28" s="161"/>
      <c r="AZ28" s="168"/>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70"/>
      <c r="CE28" s="170"/>
      <c r="CF28" s="170"/>
      <c r="CG28" s="170"/>
      <c r="CH28" s="170"/>
      <c r="CI28" s="170"/>
      <c r="CJ28" s="170"/>
      <c r="CK28" s="170"/>
      <c r="CL28" s="170"/>
      <c r="CM28" s="170"/>
      <c r="CN28" s="170"/>
      <c r="CO28" s="170"/>
      <c r="CP28" s="170"/>
      <c r="CQ28" s="170"/>
      <c r="CR28" s="170"/>
      <c r="CS28" s="170"/>
      <c r="CT28" s="170"/>
      <c r="CU28" s="170"/>
      <c r="CV28" s="170"/>
    </row>
    <row r="29" spans="1:100" ht="12" customHeight="1" x14ac:dyDescent="0.15">
      <c r="A29" s="189"/>
      <c r="B29" s="189"/>
      <c r="E29" s="148"/>
      <c r="F29" s="148"/>
      <c r="G29" s="148"/>
      <c r="H29" s="177"/>
      <c r="I29" s="424"/>
      <c r="J29" s="425"/>
      <c r="K29" s="179"/>
      <c r="L29" s="180">
        <v>15</v>
      </c>
      <c r="M29" s="148"/>
      <c r="N29" s="148"/>
      <c r="O29" s="185"/>
      <c r="P29" s="185"/>
      <c r="Q29" s="70"/>
      <c r="R29" s="401"/>
      <c r="S29" s="401"/>
      <c r="T29" s="401"/>
      <c r="U29" s="401"/>
      <c r="V29" s="401"/>
      <c r="W29" s="401"/>
      <c r="X29" s="401"/>
      <c r="Y29" s="415"/>
      <c r="Z29" s="415"/>
      <c r="AA29" s="415"/>
      <c r="AB29" s="415"/>
      <c r="AC29" s="415"/>
      <c r="AD29" s="415"/>
      <c r="AE29" s="415"/>
      <c r="AF29" s="415"/>
      <c r="AG29" s="415"/>
      <c r="AH29" s="415"/>
      <c r="AI29" s="415"/>
      <c r="AJ29" s="415"/>
      <c r="AK29" s="415"/>
      <c r="AL29" s="415"/>
      <c r="AM29" s="415"/>
      <c r="AN29" s="185"/>
      <c r="AO29" s="185"/>
      <c r="AP29" s="185"/>
      <c r="AQ29" s="185"/>
      <c r="AR29" s="148"/>
      <c r="AS29" s="174"/>
      <c r="AT29" s="183"/>
      <c r="AU29" s="406"/>
      <c r="AV29" s="407"/>
      <c r="AW29" s="184"/>
      <c r="AZ29" s="168"/>
      <c r="BA29" s="170"/>
      <c r="BB29" s="170"/>
      <c r="BC29" s="170"/>
      <c r="BD29" s="170"/>
      <c r="BE29" s="170"/>
      <c r="BF29" s="170"/>
      <c r="BG29" s="170"/>
      <c r="BH29" s="170"/>
      <c r="BI29" s="170"/>
      <c r="BJ29" s="170"/>
      <c r="BK29" s="170"/>
      <c r="BL29" s="170"/>
      <c r="BM29" s="170"/>
      <c r="BN29" s="170"/>
      <c r="BO29" s="170"/>
      <c r="BP29" s="170"/>
      <c r="BQ29" s="170"/>
      <c r="BR29" s="170"/>
      <c r="BS29" s="170"/>
      <c r="BT29" s="170"/>
      <c r="BU29" s="170"/>
      <c r="BV29" s="170"/>
      <c r="BW29" s="170"/>
      <c r="BX29" s="170"/>
      <c r="BY29" s="170"/>
      <c r="BZ29" s="170"/>
      <c r="CA29" s="170"/>
      <c r="CB29" s="170"/>
      <c r="CC29" s="170"/>
      <c r="CD29" s="170"/>
      <c r="CE29" s="170"/>
      <c r="CF29" s="170"/>
      <c r="CG29" s="170"/>
      <c r="CH29" s="170"/>
      <c r="CI29" s="170"/>
      <c r="CJ29" s="170"/>
      <c r="CK29" s="170"/>
      <c r="CL29" s="170"/>
      <c r="CM29" s="170"/>
      <c r="CN29" s="170"/>
      <c r="CO29" s="170"/>
      <c r="CP29" s="170"/>
      <c r="CQ29" s="170"/>
      <c r="CR29" s="170"/>
      <c r="CS29" s="170"/>
      <c r="CT29" s="170"/>
      <c r="CU29" s="170"/>
      <c r="CV29" s="170"/>
    </row>
    <row r="30" spans="1:100" ht="12" customHeight="1" x14ac:dyDescent="0.15">
      <c r="A30" s="189"/>
      <c r="B30" s="189"/>
      <c r="E30" s="148"/>
      <c r="F30" s="148"/>
      <c r="G30" s="148"/>
      <c r="H30" s="148"/>
      <c r="I30" s="190"/>
      <c r="J30" s="190"/>
      <c r="K30" s="174"/>
      <c r="L30" s="173"/>
      <c r="M30" s="148"/>
      <c r="N30" s="148"/>
      <c r="O30" s="185"/>
      <c r="P30" s="185"/>
      <c r="Q30" s="70"/>
      <c r="R30" s="400" t="s">
        <v>332</v>
      </c>
      <c r="S30" s="401"/>
      <c r="T30" s="401"/>
      <c r="U30" s="401"/>
      <c r="V30" s="401"/>
      <c r="W30" s="401"/>
      <c r="X30" s="401"/>
      <c r="Y30" s="402" t="s">
        <v>333</v>
      </c>
      <c r="Z30" s="415"/>
      <c r="AA30" s="415"/>
      <c r="AB30" s="415"/>
      <c r="AC30" s="415"/>
      <c r="AD30" s="415"/>
      <c r="AE30" s="415"/>
      <c r="AF30" s="415"/>
      <c r="AG30" s="415"/>
      <c r="AH30" s="415"/>
      <c r="AI30" s="415"/>
      <c r="AJ30" s="415"/>
      <c r="AK30" s="415"/>
      <c r="AL30" s="415"/>
      <c r="AM30" s="415"/>
      <c r="AN30" s="185"/>
      <c r="AO30" s="185"/>
      <c r="AP30" s="185"/>
      <c r="AQ30" s="185"/>
      <c r="AR30" s="148"/>
      <c r="AS30" s="174"/>
      <c r="AT30" s="148"/>
      <c r="AU30" s="406"/>
      <c r="AV30" s="407"/>
      <c r="AW30" s="148"/>
      <c r="AZ30" s="168"/>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0"/>
      <c r="BY30" s="170"/>
      <c r="BZ30" s="170"/>
      <c r="CA30" s="170"/>
      <c r="CB30" s="170"/>
      <c r="CC30" s="170"/>
      <c r="CD30" s="170"/>
      <c r="CE30" s="170"/>
      <c r="CF30" s="170"/>
      <c r="CG30" s="170"/>
      <c r="CH30" s="170"/>
      <c r="CI30" s="170"/>
      <c r="CJ30" s="170"/>
      <c r="CK30" s="170"/>
      <c r="CL30" s="170"/>
      <c r="CM30" s="170"/>
      <c r="CN30" s="170"/>
      <c r="CO30" s="170"/>
      <c r="CP30" s="170"/>
      <c r="CQ30" s="170"/>
      <c r="CR30" s="170"/>
      <c r="CS30" s="170"/>
      <c r="CT30" s="170"/>
      <c r="CU30" s="170"/>
      <c r="CV30" s="170"/>
    </row>
    <row r="31" spans="1:100" ht="12" customHeight="1" x14ac:dyDescent="0.15">
      <c r="A31" s="189"/>
      <c r="B31" s="189"/>
      <c r="E31" s="148"/>
      <c r="F31" s="148"/>
      <c r="G31" s="148"/>
      <c r="H31" s="152"/>
      <c r="I31" s="404" t="s">
        <v>334</v>
      </c>
      <c r="J31" s="405"/>
      <c r="K31" s="191"/>
      <c r="L31" s="173"/>
      <c r="M31" s="148"/>
      <c r="N31" s="148"/>
      <c r="O31" s="185"/>
      <c r="P31" s="185"/>
      <c r="Q31" s="70"/>
      <c r="R31" s="401"/>
      <c r="S31" s="401"/>
      <c r="T31" s="401"/>
      <c r="U31" s="401"/>
      <c r="V31" s="401"/>
      <c r="W31" s="401"/>
      <c r="X31" s="401"/>
      <c r="Y31" s="415"/>
      <c r="Z31" s="415"/>
      <c r="AA31" s="415"/>
      <c r="AB31" s="415"/>
      <c r="AC31" s="415"/>
      <c r="AD31" s="415"/>
      <c r="AE31" s="415"/>
      <c r="AF31" s="415"/>
      <c r="AG31" s="415"/>
      <c r="AH31" s="415"/>
      <c r="AI31" s="415"/>
      <c r="AJ31" s="415"/>
      <c r="AK31" s="415"/>
      <c r="AL31" s="415"/>
      <c r="AM31" s="415"/>
      <c r="AN31" s="185"/>
      <c r="AO31" s="185"/>
      <c r="AP31" s="185"/>
      <c r="AQ31" s="185"/>
      <c r="AR31" s="148"/>
      <c r="AS31" s="174"/>
      <c r="AT31" s="192"/>
      <c r="AU31" s="406"/>
      <c r="AV31" s="407"/>
      <c r="AW31" s="153"/>
      <c r="AZ31" s="168"/>
      <c r="BA31" s="170"/>
      <c r="BB31" s="170"/>
      <c r="BC31" s="170"/>
      <c r="BD31" s="170"/>
      <c r="BE31" s="170"/>
      <c r="BF31" s="170"/>
      <c r="BG31" s="170"/>
      <c r="BH31" s="170"/>
      <c r="BI31" s="170"/>
      <c r="BJ31" s="170"/>
      <c r="BK31" s="170"/>
      <c r="BL31" s="170"/>
      <c r="BM31" s="170"/>
      <c r="BN31" s="170"/>
      <c r="BO31" s="170"/>
      <c r="BP31" s="170"/>
      <c r="BQ31" s="170"/>
      <c r="BR31" s="170"/>
      <c r="BS31" s="170"/>
      <c r="BT31" s="170"/>
      <c r="BU31" s="170"/>
      <c r="BV31" s="170"/>
      <c r="BW31" s="170"/>
      <c r="BX31" s="170"/>
      <c r="BY31" s="170"/>
      <c r="BZ31" s="170"/>
      <c r="CA31" s="170"/>
      <c r="CB31" s="170"/>
      <c r="CC31" s="170"/>
      <c r="CD31" s="170"/>
      <c r="CE31" s="170"/>
      <c r="CF31" s="170"/>
      <c r="CG31" s="170"/>
      <c r="CH31" s="170"/>
      <c r="CI31" s="170"/>
      <c r="CJ31" s="170"/>
      <c r="CK31" s="170"/>
      <c r="CL31" s="170"/>
      <c r="CM31" s="170"/>
      <c r="CN31" s="170"/>
      <c r="CO31" s="170"/>
      <c r="CP31" s="170"/>
      <c r="CQ31" s="170"/>
      <c r="CR31" s="170"/>
      <c r="CS31" s="170"/>
      <c r="CT31" s="170"/>
      <c r="CU31" s="170"/>
      <c r="CV31" s="170"/>
    </row>
    <row r="32" spans="1:100" ht="12" customHeight="1" x14ac:dyDescent="0.15">
      <c r="A32" s="189"/>
      <c r="B32" s="189"/>
      <c r="E32" s="148"/>
      <c r="F32" s="148"/>
      <c r="G32" s="148"/>
      <c r="H32" s="160"/>
      <c r="I32" s="406"/>
      <c r="J32" s="407"/>
      <c r="K32" s="174"/>
      <c r="L32" s="173"/>
      <c r="M32" s="148"/>
      <c r="N32" s="148"/>
      <c r="O32" s="185"/>
      <c r="P32" s="185"/>
      <c r="R32" s="401"/>
      <c r="S32" s="401"/>
      <c r="T32" s="401"/>
      <c r="U32" s="401"/>
      <c r="V32" s="401"/>
      <c r="W32" s="401"/>
      <c r="X32" s="401"/>
      <c r="Y32" s="415"/>
      <c r="Z32" s="415"/>
      <c r="AA32" s="415"/>
      <c r="AB32" s="415"/>
      <c r="AC32" s="415"/>
      <c r="AD32" s="415"/>
      <c r="AE32" s="415"/>
      <c r="AF32" s="415"/>
      <c r="AG32" s="415"/>
      <c r="AH32" s="415"/>
      <c r="AI32" s="415"/>
      <c r="AJ32" s="415"/>
      <c r="AK32" s="415"/>
      <c r="AL32" s="415"/>
      <c r="AM32" s="415"/>
      <c r="AN32" s="185"/>
      <c r="AO32" s="185"/>
      <c r="AP32" s="185"/>
      <c r="AQ32" s="185"/>
      <c r="AR32" s="148"/>
      <c r="AS32" s="174"/>
      <c r="AT32" s="148"/>
      <c r="AU32" s="408"/>
      <c r="AV32" s="409"/>
      <c r="AW32" s="161"/>
      <c r="AZ32" s="168"/>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70"/>
      <c r="CE32" s="170"/>
      <c r="CF32" s="170"/>
      <c r="CG32" s="170"/>
      <c r="CH32" s="170"/>
      <c r="CI32" s="170"/>
      <c r="CJ32" s="170"/>
      <c r="CK32" s="170"/>
      <c r="CL32" s="170"/>
      <c r="CM32" s="170"/>
      <c r="CN32" s="170"/>
      <c r="CO32" s="170"/>
      <c r="CP32" s="170"/>
      <c r="CQ32" s="170"/>
      <c r="CR32" s="170"/>
      <c r="CS32" s="170"/>
      <c r="CT32" s="170"/>
      <c r="CU32" s="170"/>
      <c r="CV32" s="170"/>
    </row>
    <row r="33" spans="1:100" ht="12" customHeight="1" x14ac:dyDescent="0.15">
      <c r="A33" s="189"/>
      <c r="B33" s="189"/>
      <c r="E33" s="148"/>
      <c r="F33" s="148"/>
      <c r="G33" s="148"/>
      <c r="H33" s="160"/>
      <c r="I33" s="406"/>
      <c r="J33" s="407"/>
      <c r="K33" s="174"/>
      <c r="L33" s="173"/>
      <c r="M33" s="148"/>
      <c r="N33" s="148"/>
      <c r="O33" s="185"/>
      <c r="P33" s="185"/>
      <c r="Q33" s="186"/>
      <c r="R33" s="401"/>
      <c r="S33" s="401"/>
      <c r="T33" s="401"/>
      <c r="U33" s="401"/>
      <c r="V33" s="401"/>
      <c r="W33" s="401"/>
      <c r="X33" s="401"/>
      <c r="Y33" s="415"/>
      <c r="Z33" s="415"/>
      <c r="AA33" s="415"/>
      <c r="AB33" s="415"/>
      <c r="AC33" s="415"/>
      <c r="AD33" s="415"/>
      <c r="AE33" s="415"/>
      <c r="AF33" s="415"/>
      <c r="AG33" s="415"/>
      <c r="AH33" s="415"/>
      <c r="AI33" s="415"/>
      <c r="AJ33" s="415"/>
      <c r="AK33" s="415"/>
      <c r="AL33" s="415"/>
      <c r="AM33" s="415"/>
      <c r="AN33" s="185"/>
      <c r="AO33" s="185"/>
      <c r="AP33" s="185"/>
      <c r="AQ33" s="185"/>
      <c r="AR33" s="148"/>
      <c r="AS33" s="174"/>
      <c r="AT33" s="148"/>
      <c r="AU33" s="416" t="s">
        <v>335</v>
      </c>
      <c r="AV33" s="405"/>
      <c r="AW33" s="161"/>
      <c r="AZ33" s="168"/>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170"/>
      <c r="CC33" s="170"/>
      <c r="CD33" s="170"/>
      <c r="CE33" s="170"/>
      <c r="CF33" s="170"/>
      <c r="CG33" s="170"/>
      <c r="CH33" s="170"/>
      <c r="CI33" s="170"/>
      <c r="CJ33" s="170"/>
      <c r="CK33" s="170"/>
      <c r="CL33" s="170"/>
      <c r="CM33" s="170"/>
      <c r="CN33" s="170"/>
      <c r="CO33" s="170"/>
      <c r="CP33" s="170"/>
      <c r="CQ33" s="170"/>
      <c r="CR33" s="170"/>
      <c r="CS33" s="170"/>
      <c r="CT33" s="170"/>
      <c r="CU33" s="170"/>
      <c r="CV33" s="170"/>
    </row>
    <row r="34" spans="1:100" ht="12" customHeight="1" x14ac:dyDescent="0.15">
      <c r="A34" s="189"/>
      <c r="B34" s="189"/>
      <c r="E34" s="148"/>
      <c r="F34" s="148"/>
      <c r="G34" s="148"/>
      <c r="H34" s="177"/>
      <c r="I34" s="406"/>
      <c r="J34" s="407"/>
      <c r="K34" s="179"/>
      <c r="L34" s="180">
        <v>20</v>
      </c>
      <c r="M34" s="148"/>
      <c r="N34" s="148"/>
      <c r="O34" s="185"/>
      <c r="P34" s="185"/>
      <c r="Q34" s="186"/>
      <c r="R34" s="400" t="s">
        <v>336</v>
      </c>
      <c r="S34" s="401"/>
      <c r="T34" s="401"/>
      <c r="U34" s="401"/>
      <c r="V34" s="401"/>
      <c r="W34" s="401"/>
      <c r="X34" s="401"/>
      <c r="Y34" s="402" t="s">
        <v>337</v>
      </c>
      <c r="Z34" s="415"/>
      <c r="AA34" s="415"/>
      <c r="AB34" s="415"/>
      <c r="AC34" s="415"/>
      <c r="AD34" s="415"/>
      <c r="AE34" s="415"/>
      <c r="AF34" s="415"/>
      <c r="AG34" s="415"/>
      <c r="AH34" s="415"/>
      <c r="AI34" s="415"/>
      <c r="AJ34" s="415"/>
      <c r="AK34" s="415"/>
      <c r="AL34" s="415"/>
      <c r="AM34" s="415"/>
      <c r="AN34" s="185"/>
      <c r="AO34" s="185"/>
      <c r="AP34" s="185"/>
      <c r="AQ34" s="185"/>
      <c r="AR34" s="148"/>
      <c r="AS34" s="174"/>
      <c r="AT34" s="180"/>
      <c r="AU34" s="406"/>
      <c r="AV34" s="407"/>
      <c r="AW34" s="161"/>
      <c r="AZ34" s="168"/>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70"/>
      <c r="CE34" s="170"/>
      <c r="CF34" s="170"/>
      <c r="CG34" s="170"/>
      <c r="CH34" s="170"/>
      <c r="CI34" s="170"/>
      <c r="CJ34" s="170"/>
      <c r="CK34" s="170"/>
      <c r="CL34" s="170"/>
      <c r="CM34" s="170"/>
      <c r="CN34" s="170"/>
      <c r="CO34" s="170"/>
      <c r="CP34" s="170"/>
      <c r="CQ34" s="170"/>
      <c r="CR34" s="170"/>
      <c r="CS34" s="170"/>
      <c r="CT34" s="170"/>
      <c r="CU34" s="170"/>
      <c r="CV34" s="170"/>
    </row>
    <row r="35" spans="1:100" ht="12" customHeight="1" x14ac:dyDescent="0.15">
      <c r="A35" s="170"/>
      <c r="B35" s="189"/>
      <c r="E35" s="148"/>
      <c r="F35" s="148"/>
      <c r="G35" s="148"/>
      <c r="H35" s="148"/>
      <c r="I35" s="406"/>
      <c r="J35" s="407"/>
      <c r="K35" s="148"/>
      <c r="L35" s="173"/>
      <c r="M35" s="148"/>
      <c r="N35" s="148"/>
      <c r="O35" s="185"/>
      <c r="P35" s="185"/>
      <c r="Q35" s="186"/>
      <c r="R35" s="401"/>
      <c r="S35" s="401"/>
      <c r="T35" s="401"/>
      <c r="U35" s="401"/>
      <c r="V35" s="401"/>
      <c r="W35" s="401"/>
      <c r="X35" s="401"/>
      <c r="Y35" s="415"/>
      <c r="Z35" s="415"/>
      <c r="AA35" s="415"/>
      <c r="AB35" s="415"/>
      <c r="AC35" s="415"/>
      <c r="AD35" s="415"/>
      <c r="AE35" s="415"/>
      <c r="AF35" s="415"/>
      <c r="AG35" s="415"/>
      <c r="AH35" s="415"/>
      <c r="AI35" s="415"/>
      <c r="AJ35" s="415"/>
      <c r="AK35" s="415"/>
      <c r="AL35" s="415"/>
      <c r="AM35" s="415"/>
      <c r="AN35" s="185"/>
      <c r="AO35" s="185"/>
      <c r="AP35" s="185"/>
      <c r="AQ35" s="185"/>
      <c r="AR35" s="148"/>
      <c r="AS35" s="174"/>
      <c r="AT35" s="192"/>
      <c r="AU35" s="406"/>
      <c r="AV35" s="407"/>
      <c r="AW35" s="154"/>
      <c r="AZ35" s="168"/>
      <c r="BA35" s="170"/>
      <c r="BB35" s="170"/>
      <c r="BC35" s="170"/>
      <c r="BD35" s="170"/>
      <c r="BE35" s="170"/>
      <c r="BF35" s="170"/>
      <c r="BG35" s="170"/>
      <c r="BH35" s="170"/>
      <c r="BI35" s="170"/>
      <c r="BJ35" s="170"/>
      <c r="BK35" s="170"/>
      <c r="BL35" s="170"/>
      <c r="BM35" s="170"/>
      <c r="BN35" s="170"/>
      <c r="BO35" s="170"/>
      <c r="BP35" s="170"/>
      <c r="BQ35" s="170"/>
      <c r="BR35" s="170"/>
      <c r="BS35" s="170"/>
      <c r="BT35" s="170"/>
      <c r="BU35" s="170"/>
      <c r="BV35" s="170"/>
      <c r="BW35" s="170"/>
      <c r="BX35" s="170"/>
      <c r="BY35" s="170"/>
      <c r="BZ35" s="170"/>
      <c r="CA35" s="170"/>
      <c r="CB35" s="170"/>
      <c r="CC35" s="170"/>
      <c r="CD35" s="170"/>
      <c r="CE35" s="170"/>
      <c r="CF35" s="170"/>
      <c r="CG35" s="170"/>
      <c r="CH35" s="170"/>
      <c r="CI35" s="170"/>
      <c r="CJ35" s="170"/>
      <c r="CK35" s="170"/>
      <c r="CL35" s="170"/>
      <c r="CM35" s="170"/>
      <c r="CN35" s="170"/>
      <c r="CO35" s="170"/>
      <c r="CP35" s="170"/>
      <c r="CQ35" s="170"/>
      <c r="CR35" s="170"/>
      <c r="CS35" s="170"/>
      <c r="CT35" s="170"/>
      <c r="CU35" s="170"/>
      <c r="CV35" s="170"/>
    </row>
    <row r="36" spans="1:100" ht="12" customHeight="1" x14ac:dyDescent="0.15">
      <c r="A36" s="170"/>
      <c r="B36" s="170"/>
      <c r="E36" s="148"/>
      <c r="F36" s="148"/>
      <c r="G36" s="148"/>
      <c r="H36" s="152"/>
      <c r="I36" s="406"/>
      <c r="J36" s="407"/>
      <c r="K36" s="154"/>
      <c r="L36" s="173"/>
      <c r="M36" s="148"/>
      <c r="N36" s="148"/>
      <c r="O36" s="185"/>
      <c r="P36" s="193"/>
      <c r="Q36" s="193"/>
      <c r="R36" s="401"/>
      <c r="S36" s="401"/>
      <c r="T36" s="401"/>
      <c r="U36" s="401"/>
      <c r="V36" s="401"/>
      <c r="W36" s="401"/>
      <c r="X36" s="401"/>
      <c r="Y36" s="415"/>
      <c r="Z36" s="415"/>
      <c r="AA36" s="415"/>
      <c r="AB36" s="415"/>
      <c r="AC36" s="415"/>
      <c r="AD36" s="415"/>
      <c r="AE36" s="415"/>
      <c r="AF36" s="415"/>
      <c r="AG36" s="415"/>
      <c r="AH36" s="415"/>
      <c r="AI36" s="415"/>
      <c r="AJ36" s="415"/>
      <c r="AK36" s="415"/>
      <c r="AL36" s="415"/>
      <c r="AM36" s="415"/>
      <c r="AN36" s="185"/>
      <c r="AO36" s="185"/>
      <c r="AP36" s="185"/>
      <c r="AQ36" s="185"/>
      <c r="AR36" s="148"/>
      <c r="AS36" s="174"/>
      <c r="AT36" s="192"/>
      <c r="AU36" s="406"/>
      <c r="AV36" s="407"/>
      <c r="AW36" s="153"/>
      <c r="AZ36" s="168"/>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c r="CC36" s="170"/>
      <c r="CD36" s="170"/>
      <c r="CE36" s="170"/>
      <c r="CF36" s="170"/>
      <c r="CG36" s="170"/>
      <c r="CH36" s="170"/>
      <c r="CI36" s="170"/>
      <c r="CJ36" s="170"/>
      <c r="CK36" s="170"/>
      <c r="CL36" s="170"/>
      <c r="CM36" s="170"/>
      <c r="CN36" s="170"/>
      <c r="CO36" s="170"/>
      <c r="CP36" s="170"/>
      <c r="CQ36" s="170"/>
      <c r="CR36" s="170"/>
      <c r="CS36" s="170"/>
      <c r="CT36" s="170"/>
      <c r="CU36" s="170"/>
      <c r="CV36" s="170"/>
    </row>
    <row r="37" spans="1:100" ht="12" customHeight="1" x14ac:dyDescent="0.15">
      <c r="A37" s="170"/>
      <c r="B37" s="170"/>
      <c r="E37" s="148"/>
      <c r="F37" s="148"/>
      <c r="G37" s="148"/>
      <c r="H37" s="160"/>
      <c r="I37" s="406"/>
      <c r="J37" s="407"/>
      <c r="K37" s="148"/>
      <c r="L37" s="173"/>
      <c r="M37" s="148"/>
      <c r="N37" s="148"/>
      <c r="O37" s="185"/>
      <c r="P37" s="193"/>
      <c r="Q37" s="193"/>
      <c r="R37" s="401"/>
      <c r="S37" s="401"/>
      <c r="T37" s="401"/>
      <c r="U37" s="401"/>
      <c r="V37" s="401"/>
      <c r="W37" s="401"/>
      <c r="X37" s="401"/>
      <c r="Y37" s="415"/>
      <c r="Z37" s="415"/>
      <c r="AA37" s="415"/>
      <c r="AB37" s="415"/>
      <c r="AC37" s="415"/>
      <c r="AD37" s="415"/>
      <c r="AE37" s="415"/>
      <c r="AF37" s="415"/>
      <c r="AG37" s="415"/>
      <c r="AH37" s="415"/>
      <c r="AI37" s="415"/>
      <c r="AJ37" s="415"/>
      <c r="AK37" s="415"/>
      <c r="AL37" s="415"/>
      <c r="AM37" s="415"/>
      <c r="AN37" s="185"/>
      <c r="AO37" s="185"/>
      <c r="AP37" s="185"/>
      <c r="AQ37" s="185"/>
      <c r="AR37" s="148"/>
      <c r="AS37" s="174"/>
      <c r="AT37" s="148"/>
      <c r="AU37" s="406"/>
      <c r="AV37" s="407"/>
      <c r="AW37" s="161"/>
      <c r="AZ37" s="168"/>
      <c r="BA37" s="170"/>
      <c r="BB37" s="170"/>
      <c r="BC37" s="170"/>
      <c r="BD37" s="170"/>
      <c r="BE37" s="170"/>
      <c r="BF37" s="170"/>
      <c r="BG37" s="170"/>
      <c r="BH37" s="170"/>
      <c r="BI37" s="170"/>
      <c r="BJ37" s="170"/>
      <c r="BK37" s="170"/>
      <c r="BL37" s="170"/>
      <c r="BM37" s="170"/>
      <c r="BN37" s="170"/>
      <c r="BO37" s="170"/>
      <c r="BP37" s="170"/>
      <c r="BQ37" s="170"/>
      <c r="BR37" s="170"/>
      <c r="BS37" s="170"/>
      <c r="BT37" s="170"/>
      <c r="BU37" s="170"/>
      <c r="BV37" s="170"/>
      <c r="BW37" s="170"/>
      <c r="BX37" s="170"/>
      <c r="BY37" s="170"/>
      <c r="BZ37" s="170"/>
      <c r="CA37" s="170"/>
      <c r="CB37" s="170"/>
      <c r="CC37" s="170"/>
      <c r="CD37" s="170"/>
      <c r="CE37" s="170"/>
      <c r="CF37" s="170"/>
      <c r="CG37" s="170"/>
      <c r="CH37" s="170"/>
      <c r="CI37" s="170"/>
      <c r="CJ37" s="170"/>
      <c r="CK37" s="170"/>
      <c r="CL37" s="170"/>
      <c r="CM37" s="170"/>
      <c r="CN37" s="170"/>
      <c r="CO37" s="170"/>
      <c r="CP37" s="170"/>
      <c r="CQ37" s="170"/>
      <c r="CR37" s="170"/>
      <c r="CS37" s="170"/>
      <c r="CT37" s="170"/>
      <c r="CU37" s="170"/>
      <c r="CV37" s="170"/>
    </row>
    <row r="38" spans="1:100" ht="12" customHeight="1" thickBot="1" x14ac:dyDescent="0.2">
      <c r="A38" s="170"/>
      <c r="B38" s="170"/>
      <c r="E38" s="148"/>
      <c r="F38" s="148"/>
      <c r="G38" s="148"/>
      <c r="H38" s="160"/>
      <c r="I38" s="406"/>
      <c r="J38" s="407"/>
      <c r="K38" s="148"/>
      <c r="L38" s="173"/>
      <c r="M38" s="148"/>
      <c r="N38" s="148"/>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48"/>
      <c r="AS38" s="174"/>
      <c r="AT38" s="148"/>
      <c r="AU38" s="406"/>
      <c r="AV38" s="407"/>
      <c r="AW38" s="161"/>
      <c r="AZ38" s="168"/>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70"/>
      <c r="CE38" s="170"/>
      <c r="CF38" s="170"/>
      <c r="CG38" s="170"/>
      <c r="CH38" s="170"/>
      <c r="CI38" s="170"/>
      <c r="CJ38" s="170"/>
      <c r="CK38" s="170"/>
      <c r="CL38" s="170"/>
      <c r="CM38" s="170"/>
      <c r="CN38" s="170"/>
      <c r="CO38" s="170"/>
      <c r="CP38" s="170"/>
      <c r="CQ38" s="170"/>
      <c r="CR38" s="170"/>
      <c r="CS38" s="170"/>
      <c r="CT38" s="170"/>
      <c r="CU38" s="170"/>
      <c r="CV38" s="170"/>
    </row>
    <row r="39" spans="1:100" ht="12" customHeight="1" thickTop="1" x14ac:dyDescent="0.15">
      <c r="A39" s="170"/>
      <c r="B39" s="170"/>
      <c r="E39" s="148"/>
      <c r="F39" s="148"/>
      <c r="G39" s="148"/>
      <c r="H39" s="177"/>
      <c r="I39" s="408"/>
      <c r="J39" s="409"/>
      <c r="K39" s="187"/>
      <c r="L39" s="180">
        <v>25</v>
      </c>
      <c r="M39" s="148"/>
      <c r="N39" s="194"/>
      <c r="O39" s="194"/>
      <c r="P39" s="194"/>
      <c r="Q39" s="194"/>
      <c r="R39" s="194"/>
      <c r="S39" s="194"/>
      <c r="T39" s="194"/>
      <c r="U39" s="194"/>
      <c r="V39" s="194"/>
      <c r="W39" s="194"/>
      <c r="X39" s="195"/>
      <c r="Y39" s="194"/>
      <c r="Z39" s="194"/>
      <c r="AA39" s="194"/>
      <c r="AB39" s="194"/>
      <c r="AC39" s="194"/>
      <c r="AD39" s="194"/>
      <c r="AE39" s="194"/>
      <c r="AF39" s="194"/>
      <c r="AG39" s="194"/>
      <c r="AH39" s="194"/>
      <c r="AI39" s="194"/>
      <c r="AJ39" s="194"/>
      <c r="AK39" s="194"/>
      <c r="AL39" s="194"/>
      <c r="AM39" s="194"/>
      <c r="AN39" s="194"/>
      <c r="AO39" s="194"/>
      <c r="AP39" s="194"/>
      <c r="AQ39" s="194"/>
      <c r="AR39" s="148"/>
      <c r="AS39" s="174"/>
      <c r="AT39" s="180"/>
      <c r="AU39" s="408"/>
      <c r="AV39" s="409"/>
      <c r="AW39" s="161"/>
      <c r="AZ39" s="168"/>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70"/>
      <c r="BW39" s="170"/>
      <c r="BX39" s="170"/>
      <c r="BY39" s="170"/>
      <c r="BZ39" s="170"/>
      <c r="CA39" s="170"/>
      <c r="CB39" s="170"/>
      <c r="CC39" s="170"/>
      <c r="CD39" s="170"/>
      <c r="CE39" s="170"/>
      <c r="CF39" s="170"/>
      <c r="CG39" s="170"/>
      <c r="CH39" s="170"/>
      <c r="CI39" s="170"/>
      <c r="CJ39" s="170"/>
      <c r="CK39" s="170"/>
      <c r="CL39" s="170"/>
      <c r="CM39" s="170"/>
      <c r="CN39" s="170"/>
      <c r="CO39" s="170"/>
      <c r="CP39" s="170"/>
      <c r="CQ39" s="170"/>
      <c r="CR39" s="170"/>
      <c r="CS39" s="170"/>
      <c r="CT39" s="170"/>
      <c r="CU39" s="170"/>
      <c r="CV39" s="170"/>
    </row>
    <row r="40" spans="1:100" ht="12" customHeight="1" x14ac:dyDescent="0.15">
      <c r="A40" s="170"/>
      <c r="B40" s="170"/>
      <c r="E40" s="148"/>
      <c r="F40" s="148"/>
      <c r="G40" s="148"/>
      <c r="H40" s="148"/>
      <c r="I40" s="196"/>
      <c r="J40" s="196"/>
      <c r="K40" s="148"/>
      <c r="L40" s="173"/>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74"/>
      <c r="AT40" s="197"/>
      <c r="AU40" s="198"/>
      <c r="AV40" s="198"/>
      <c r="AW40" s="199"/>
      <c r="AZ40" s="168"/>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70"/>
      <c r="CE40" s="170"/>
      <c r="CF40" s="170"/>
      <c r="CG40" s="170"/>
      <c r="CH40" s="170"/>
      <c r="CI40" s="170"/>
      <c r="CJ40" s="170"/>
      <c r="CK40" s="170"/>
      <c r="CL40" s="170"/>
      <c r="CM40" s="170"/>
      <c r="CN40" s="170"/>
      <c r="CO40" s="170"/>
      <c r="CP40" s="170"/>
      <c r="CQ40" s="170"/>
      <c r="CR40" s="170"/>
      <c r="CS40" s="170"/>
      <c r="CT40" s="170"/>
      <c r="CU40" s="170"/>
      <c r="CV40" s="170"/>
    </row>
    <row r="41" spans="1:100" ht="12" customHeight="1" x14ac:dyDescent="0.15">
      <c r="A41" s="399" t="s">
        <v>338</v>
      </c>
      <c r="B41" s="411"/>
      <c r="C41" s="411"/>
      <c r="D41" s="411"/>
      <c r="E41" s="170"/>
      <c r="F41" s="148"/>
      <c r="G41" s="148"/>
      <c r="H41" s="152"/>
      <c r="I41" s="404" t="s">
        <v>339</v>
      </c>
      <c r="J41" s="405"/>
      <c r="K41" s="154"/>
      <c r="L41" s="173"/>
      <c r="M41" s="148"/>
      <c r="N41" s="148"/>
      <c r="O41" s="148"/>
      <c r="P41" s="412" t="s">
        <v>340</v>
      </c>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148"/>
      <c r="AQ41" s="148"/>
      <c r="AR41" s="148"/>
      <c r="AS41" s="174"/>
      <c r="AT41" s="154"/>
      <c r="AU41" s="404" t="s">
        <v>341</v>
      </c>
      <c r="AV41" s="405"/>
      <c r="AW41" s="153"/>
      <c r="BA41" s="399" t="s">
        <v>342</v>
      </c>
      <c r="BB41" s="399"/>
      <c r="BC41" s="399"/>
      <c r="BD41" s="399"/>
      <c r="BE41" s="170"/>
      <c r="BF41" s="170"/>
      <c r="BG41" s="170"/>
      <c r="BH41" s="170"/>
      <c r="BI41" s="170"/>
      <c r="BJ41" s="170"/>
      <c r="BK41" s="170"/>
      <c r="BL41" s="170"/>
      <c r="BM41" s="170"/>
      <c r="BN41" s="170"/>
      <c r="BO41" s="170"/>
      <c r="BP41" s="170"/>
      <c r="BQ41" s="170"/>
      <c r="BR41" s="170"/>
      <c r="BS41" s="170"/>
      <c r="BT41" s="170"/>
      <c r="BU41" s="170"/>
      <c r="BV41" s="170"/>
      <c r="BW41" s="170"/>
      <c r="BX41" s="170"/>
      <c r="BY41" s="170"/>
      <c r="BZ41" s="170"/>
      <c r="CA41" s="170"/>
      <c r="CB41" s="170"/>
      <c r="CC41" s="170"/>
      <c r="CD41" s="170"/>
      <c r="CE41" s="170"/>
      <c r="CF41" s="170"/>
      <c r="CG41" s="170"/>
      <c r="CH41" s="170"/>
      <c r="CI41" s="170"/>
      <c r="CJ41" s="170"/>
      <c r="CK41" s="170"/>
      <c r="CL41" s="170"/>
      <c r="CM41" s="170"/>
      <c r="CN41" s="170"/>
      <c r="CO41" s="170"/>
      <c r="CP41" s="170"/>
      <c r="CQ41" s="170"/>
      <c r="CR41" s="170"/>
      <c r="CS41" s="170"/>
      <c r="CT41" s="170"/>
      <c r="CU41" s="170"/>
    </row>
    <row r="42" spans="1:100" ht="12" customHeight="1" x14ac:dyDescent="0.15">
      <c r="A42" s="411"/>
      <c r="B42" s="411"/>
      <c r="C42" s="411"/>
      <c r="D42" s="411"/>
      <c r="E42" s="170"/>
      <c r="F42" s="148"/>
      <c r="G42" s="148"/>
      <c r="H42" s="160"/>
      <c r="I42" s="406"/>
      <c r="J42" s="407"/>
      <c r="K42" s="148"/>
      <c r="L42" s="173"/>
      <c r="M42" s="148"/>
      <c r="N42" s="148"/>
      <c r="O42" s="148"/>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148"/>
      <c r="AQ42" s="148"/>
      <c r="AR42" s="148"/>
      <c r="AS42" s="174"/>
      <c r="AT42" s="148"/>
      <c r="AU42" s="406"/>
      <c r="AV42" s="407"/>
      <c r="AW42" s="161"/>
      <c r="BA42" s="399"/>
      <c r="BB42" s="399"/>
      <c r="BC42" s="399"/>
      <c r="BD42" s="399"/>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70"/>
      <c r="CE42" s="170"/>
      <c r="CF42" s="170"/>
      <c r="CG42" s="170"/>
      <c r="CH42" s="170"/>
      <c r="CI42" s="170"/>
      <c r="CJ42" s="170"/>
      <c r="CK42" s="170"/>
      <c r="CL42" s="170"/>
      <c r="CM42" s="170"/>
      <c r="CN42" s="170"/>
      <c r="CO42" s="170"/>
      <c r="CP42" s="170"/>
      <c r="CQ42" s="170"/>
      <c r="CR42" s="170"/>
      <c r="CS42" s="170"/>
      <c r="CT42" s="170"/>
      <c r="CU42" s="170"/>
    </row>
    <row r="43" spans="1:100" ht="12" customHeight="1" x14ac:dyDescent="0.15">
      <c r="A43" s="411"/>
      <c r="B43" s="411"/>
      <c r="C43" s="411"/>
      <c r="D43" s="411"/>
      <c r="E43" s="170"/>
      <c r="F43" s="148"/>
      <c r="G43" s="148"/>
      <c r="H43" s="160"/>
      <c r="I43" s="406"/>
      <c r="J43" s="407"/>
      <c r="K43" s="148"/>
      <c r="L43" s="173"/>
      <c r="M43" s="148"/>
      <c r="N43" s="148"/>
      <c r="O43" s="148"/>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148"/>
      <c r="AQ43" s="148"/>
      <c r="AR43" s="148"/>
      <c r="AS43" s="174"/>
      <c r="AT43" s="148"/>
      <c r="AU43" s="406"/>
      <c r="AV43" s="407"/>
      <c r="AW43" s="161"/>
      <c r="BA43" s="399"/>
      <c r="BB43" s="399"/>
      <c r="BC43" s="399"/>
      <c r="BD43" s="399"/>
      <c r="BE43" s="170"/>
      <c r="BF43" s="170"/>
      <c r="BG43" s="170"/>
      <c r="BH43" s="170"/>
      <c r="BI43" s="170"/>
      <c r="BJ43" s="170"/>
      <c r="BK43" s="170"/>
      <c r="BL43" s="170"/>
      <c r="BM43" s="170"/>
      <c r="BN43" s="170"/>
      <c r="BO43" s="170"/>
      <c r="BP43" s="170"/>
      <c r="BQ43" s="170"/>
      <c r="BR43" s="170"/>
      <c r="BS43" s="170"/>
      <c r="BT43" s="170"/>
      <c r="BU43" s="170"/>
      <c r="BV43" s="170"/>
      <c r="BW43" s="170"/>
      <c r="BX43" s="170"/>
      <c r="BY43" s="170"/>
      <c r="BZ43" s="170"/>
      <c r="CA43" s="170"/>
      <c r="CB43" s="170"/>
      <c r="CC43" s="170"/>
      <c r="CD43" s="170"/>
      <c r="CE43" s="170"/>
      <c r="CF43" s="170"/>
      <c r="CG43" s="170"/>
      <c r="CH43" s="170"/>
      <c r="CI43" s="170"/>
      <c r="CJ43" s="170"/>
      <c r="CK43" s="170"/>
      <c r="CL43" s="170"/>
      <c r="CM43" s="170"/>
      <c r="CN43" s="170"/>
      <c r="CO43" s="170"/>
      <c r="CP43" s="170"/>
      <c r="CQ43" s="170"/>
      <c r="CR43" s="170"/>
      <c r="CS43" s="170"/>
      <c r="CT43" s="170"/>
      <c r="CU43" s="170"/>
    </row>
    <row r="44" spans="1:100" ht="12" customHeight="1" x14ac:dyDescent="0.15">
      <c r="A44" s="411"/>
      <c r="B44" s="411"/>
      <c r="C44" s="411"/>
      <c r="D44" s="411"/>
      <c r="E44" s="170"/>
      <c r="F44" s="148"/>
      <c r="G44" s="148"/>
      <c r="H44" s="177"/>
      <c r="I44" s="406"/>
      <c r="J44" s="407"/>
      <c r="K44" s="187"/>
      <c r="L44" s="180">
        <v>30</v>
      </c>
      <c r="M44" s="148"/>
      <c r="N44" s="148"/>
      <c r="O44" s="148"/>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148"/>
      <c r="AQ44" s="148"/>
      <c r="AR44" s="148"/>
      <c r="AS44" s="174"/>
      <c r="AT44" s="183"/>
      <c r="AU44" s="406"/>
      <c r="AV44" s="407"/>
      <c r="AW44" s="184"/>
      <c r="BA44" s="399"/>
      <c r="BB44" s="399"/>
      <c r="BC44" s="399"/>
      <c r="BD44" s="399"/>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70"/>
      <c r="CE44" s="170"/>
      <c r="CF44" s="170"/>
      <c r="CG44" s="170"/>
      <c r="CH44" s="170"/>
      <c r="CI44" s="170"/>
      <c r="CJ44" s="170"/>
      <c r="CK44" s="170"/>
      <c r="CL44" s="170"/>
      <c r="CM44" s="170"/>
      <c r="CN44" s="170"/>
      <c r="CO44" s="170"/>
      <c r="CP44" s="170"/>
      <c r="CQ44" s="170"/>
      <c r="CR44" s="170"/>
      <c r="CS44" s="170"/>
      <c r="CT44" s="170"/>
      <c r="CU44" s="170"/>
    </row>
    <row r="45" spans="1:100" ht="12" customHeight="1" x14ac:dyDescent="0.15">
      <c r="A45" s="170"/>
      <c r="B45" s="170"/>
      <c r="C45" s="148"/>
      <c r="D45" s="148"/>
      <c r="E45" s="148"/>
      <c r="F45" s="148"/>
      <c r="G45" s="148"/>
      <c r="H45" s="148"/>
      <c r="I45" s="406"/>
      <c r="J45" s="407"/>
      <c r="K45" s="148"/>
      <c r="L45" s="173"/>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74"/>
      <c r="AT45" s="148"/>
      <c r="AU45" s="406"/>
      <c r="AV45" s="407"/>
      <c r="AW45" s="148"/>
      <c r="AZ45" s="168"/>
      <c r="BA45" s="170"/>
      <c r="BB45" s="170"/>
      <c r="BC45" s="170"/>
      <c r="BD45" s="170"/>
      <c r="BE45" s="170"/>
      <c r="BF45" s="170"/>
      <c r="BG45" s="170"/>
      <c r="BH45" s="170"/>
      <c r="BI45" s="170"/>
      <c r="BJ45" s="170"/>
      <c r="BK45" s="170"/>
      <c r="BL45" s="170"/>
      <c r="BM45" s="170"/>
      <c r="BN45" s="170"/>
      <c r="BO45" s="170"/>
      <c r="BP45" s="170"/>
      <c r="BQ45" s="170"/>
      <c r="BR45" s="170"/>
      <c r="BS45" s="170"/>
      <c r="BT45" s="170"/>
      <c r="BU45" s="170"/>
      <c r="BV45" s="170"/>
      <c r="BW45" s="170"/>
      <c r="BX45" s="170"/>
      <c r="BY45" s="170"/>
      <c r="BZ45" s="170"/>
      <c r="CA45" s="170"/>
      <c r="CB45" s="170"/>
      <c r="CC45" s="170"/>
      <c r="CD45" s="170"/>
      <c r="CE45" s="170"/>
      <c r="CF45" s="170"/>
      <c r="CG45" s="170"/>
      <c r="CH45" s="170"/>
      <c r="CI45" s="170"/>
      <c r="CJ45" s="170"/>
      <c r="CK45" s="170"/>
      <c r="CL45" s="170"/>
      <c r="CM45" s="170"/>
      <c r="CN45" s="170"/>
      <c r="CO45" s="170"/>
      <c r="CP45" s="170"/>
      <c r="CQ45" s="170"/>
      <c r="CR45" s="170"/>
      <c r="CS45" s="170"/>
      <c r="CT45" s="170"/>
      <c r="CU45" s="170"/>
      <c r="CV45" s="170"/>
    </row>
    <row r="46" spans="1:100" ht="12" customHeight="1" thickBot="1" x14ac:dyDescent="0.2">
      <c r="A46" s="170"/>
      <c r="B46" s="170"/>
      <c r="C46" s="148"/>
      <c r="D46" s="148"/>
      <c r="E46" s="148"/>
      <c r="F46" s="148"/>
      <c r="G46" s="148"/>
      <c r="H46" s="152"/>
      <c r="I46" s="406"/>
      <c r="J46" s="407"/>
      <c r="K46" s="154"/>
      <c r="L46" s="173"/>
      <c r="M46" s="148"/>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148"/>
      <c r="AS46" s="174"/>
      <c r="AT46" s="154"/>
      <c r="AU46" s="406"/>
      <c r="AV46" s="407"/>
      <c r="AW46" s="153"/>
      <c r="AZ46" s="168"/>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70"/>
      <c r="CE46" s="170"/>
      <c r="CF46" s="170"/>
      <c r="CG46" s="170"/>
      <c r="CH46" s="170"/>
      <c r="CI46" s="170"/>
      <c r="CJ46" s="170"/>
      <c r="CK46" s="170"/>
      <c r="CL46" s="170"/>
      <c r="CM46" s="170"/>
      <c r="CN46" s="170"/>
      <c r="CO46" s="170"/>
      <c r="CP46" s="170"/>
      <c r="CQ46" s="170"/>
      <c r="CR46" s="170"/>
      <c r="CS46" s="170"/>
      <c r="CT46" s="170"/>
      <c r="CU46" s="170"/>
      <c r="CV46" s="170"/>
    </row>
    <row r="47" spans="1:100" ht="12" customHeight="1" thickTop="1" x14ac:dyDescent="0.15">
      <c r="A47" s="170"/>
      <c r="B47" s="170"/>
      <c r="C47" s="148"/>
      <c r="D47" s="148"/>
      <c r="E47" s="148"/>
      <c r="F47" s="148"/>
      <c r="G47" s="148"/>
      <c r="H47" s="160"/>
      <c r="I47" s="406"/>
      <c r="J47" s="407"/>
      <c r="K47" s="148"/>
      <c r="L47" s="173"/>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74"/>
      <c r="AT47" s="148"/>
      <c r="AU47" s="406"/>
      <c r="AV47" s="407"/>
      <c r="AW47" s="161"/>
      <c r="AZ47" s="168"/>
      <c r="BA47" s="170"/>
      <c r="BB47" s="170"/>
      <c r="BC47" s="170"/>
      <c r="BD47" s="170"/>
      <c r="BE47" s="170"/>
      <c r="BF47" s="170"/>
      <c r="BG47" s="170"/>
      <c r="BH47" s="170"/>
      <c r="BI47" s="170"/>
      <c r="BJ47" s="170"/>
      <c r="BK47" s="170"/>
      <c r="BL47" s="170"/>
      <c r="BM47" s="170"/>
      <c r="BN47" s="170"/>
      <c r="BO47" s="170"/>
      <c r="BP47" s="170"/>
      <c r="BQ47" s="170"/>
      <c r="BR47" s="170"/>
      <c r="BS47" s="170"/>
      <c r="BT47" s="170"/>
      <c r="BU47" s="170"/>
      <c r="BV47" s="170"/>
      <c r="BW47" s="170"/>
      <c r="BX47" s="170"/>
      <c r="BY47" s="170"/>
      <c r="BZ47" s="170"/>
      <c r="CA47" s="170"/>
      <c r="CB47" s="170"/>
      <c r="CC47" s="170"/>
      <c r="CD47" s="170"/>
      <c r="CE47" s="170"/>
      <c r="CF47" s="170"/>
      <c r="CG47" s="170"/>
      <c r="CH47" s="170"/>
      <c r="CI47" s="170"/>
      <c r="CJ47" s="170"/>
      <c r="CK47" s="170"/>
      <c r="CL47" s="170"/>
      <c r="CM47" s="170"/>
      <c r="CN47" s="170"/>
      <c r="CO47" s="170"/>
      <c r="CP47" s="170"/>
      <c r="CQ47" s="170"/>
      <c r="CR47" s="170"/>
      <c r="CS47" s="170"/>
      <c r="CT47" s="170"/>
      <c r="CU47" s="170"/>
      <c r="CV47" s="170"/>
    </row>
    <row r="48" spans="1:100" ht="12" customHeight="1" x14ac:dyDescent="0.15">
      <c r="A48" s="170"/>
      <c r="B48" s="170"/>
      <c r="C48" s="148"/>
      <c r="D48" s="148"/>
      <c r="E48" s="148"/>
      <c r="F48" s="148"/>
      <c r="G48" s="148"/>
      <c r="H48" s="160"/>
      <c r="I48" s="406"/>
      <c r="J48" s="407"/>
      <c r="K48" s="148"/>
      <c r="L48" s="173"/>
      <c r="M48" s="148"/>
      <c r="N48" s="148"/>
      <c r="O48" s="148"/>
      <c r="AO48" s="148"/>
      <c r="AP48" s="148"/>
      <c r="AQ48" s="148"/>
      <c r="AR48" s="148"/>
      <c r="AS48" s="174"/>
      <c r="AT48" s="148"/>
      <c r="AU48" s="406"/>
      <c r="AV48" s="407"/>
      <c r="AW48" s="161"/>
      <c r="AZ48" s="168"/>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70"/>
      <c r="CE48" s="170"/>
      <c r="CF48" s="170"/>
      <c r="CG48" s="170"/>
      <c r="CH48" s="170"/>
      <c r="CI48" s="170"/>
      <c r="CJ48" s="170"/>
      <c r="CK48" s="170"/>
      <c r="CL48" s="170"/>
      <c r="CM48" s="170"/>
      <c r="CN48" s="170"/>
      <c r="CO48" s="170"/>
      <c r="CP48" s="170"/>
      <c r="CQ48" s="170"/>
      <c r="CR48" s="170"/>
      <c r="CS48" s="170"/>
      <c r="CT48" s="170"/>
      <c r="CU48" s="170"/>
      <c r="CV48" s="170"/>
    </row>
    <row r="49" spans="1:100" ht="12" customHeight="1" x14ac:dyDescent="0.15">
      <c r="A49" s="170"/>
      <c r="B49" s="170"/>
      <c r="C49" s="148"/>
      <c r="D49" s="148"/>
      <c r="E49" s="148"/>
      <c r="F49" s="148"/>
      <c r="G49" s="148"/>
      <c r="H49" s="177"/>
      <c r="I49" s="408"/>
      <c r="J49" s="409"/>
      <c r="K49" s="187"/>
      <c r="L49" s="180">
        <v>35</v>
      </c>
      <c r="M49" s="148"/>
      <c r="N49" s="148"/>
      <c r="O49" s="148"/>
      <c r="X49" s="412" t="s">
        <v>103</v>
      </c>
      <c r="Y49" s="414"/>
      <c r="Z49" s="414"/>
      <c r="AA49" s="414"/>
      <c r="AB49" s="414"/>
      <c r="AC49" s="414"/>
      <c r="AD49" s="414"/>
      <c r="AE49" s="414"/>
      <c r="AF49" s="414"/>
      <c r="AG49" s="414"/>
      <c r="AO49" s="148"/>
      <c r="AP49" s="148"/>
      <c r="AQ49" s="148"/>
      <c r="AR49" s="148"/>
      <c r="AS49" s="174"/>
      <c r="AT49" s="183"/>
      <c r="AU49" s="408"/>
      <c r="AV49" s="409"/>
      <c r="AW49" s="184"/>
      <c r="AZ49" s="168"/>
      <c r="BA49" s="170"/>
      <c r="BB49" s="170"/>
      <c r="BC49" s="170"/>
      <c r="BD49" s="170"/>
      <c r="BE49" s="170"/>
      <c r="BF49" s="170"/>
      <c r="BG49" s="170"/>
      <c r="BH49" s="170"/>
      <c r="BI49" s="170"/>
      <c r="BJ49" s="170"/>
      <c r="BK49" s="170"/>
      <c r="BL49" s="170"/>
      <c r="BM49" s="170"/>
      <c r="BN49" s="170"/>
      <c r="BO49" s="170"/>
      <c r="BP49" s="170"/>
      <c r="BQ49" s="170"/>
      <c r="BR49" s="170"/>
      <c r="BS49" s="170"/>
      <c r="BT49" s="170"/>
      <c r="BU49" s="170"/>
      <c r="BV49" s="170"/>
      <c r="BW49" s="170"/>
      <c r="BX49" s="170"/>
      <c r="BY49" s="170"/>
      <c r="BZ49" s="170"/>
      <c r="CA49" s="170"/>
      <c r="CB49" s="170"/>
      <c r="CC49" s="170"/>
      <c r="CD49" s="170"/>
      <c r="CE49" s="170"/>
      <c r="CF49" s="170"/>
      <c r="CG49" s="170"/>
      <c r="CH49" s="170"/>
      <c r="CI49" s="170"/>
      <c r="CJ49" s="170"/>
      <c r="CK49" s="170"/>
      <c r="CL49" s="170"/>
      <c r="CM49" s="170"/>
      <c r="CN49" s="170"/>
      <c r="CO49" s="170"/>
      <c r="CP49" s="170"/>
      <c r="CQ49" s="170"/>
      <c r="CR49" s="170"/>
      <c r="CS49" s="170"/>
      <c r="CT49" s="170"/>
      <c r="CU49" s="170"/>
      <c r="CV49" s="170"/>
    </row>
    <row r="50" spans="1:100" ht="12" customHeight="1" x14ac:dyDescent="0.15">
      <c r="A50" s="170"/>
      <c r="B50" s="170"/>
      <c r="C50" s="148"/>
      <c r="D50" s="148"/>
      <c r="E50" s="148"/>
      <c r="F50" s="148"/>
      <c r="G50" s="148"/>
      <c r="H50" s="148"/>
      <c r="I50" s="196"/>
      <c r="J50" s="196"/>
      <c r="K50" s="148"/>
      <c r="L50" s="173"/>
      <c r="M50" s="148"/>
      <c r="N50" s="148"/>
      <c r="O50" s="148"/>
      <c r="X50" s="413"/>
      <c r="Y50" s="413"/>
      <c r="Z50" s="413"/>
      <c r="AA50" s="413"/>
      <c r="AB50" s="413"/>
      <c r="AC50" s="413"/>
      <c r="AD50" s="413"/>
      <c r="AE50" s="413"/>
      <c r="AF50" s="413"/>
      <c r="AG50" s="413"/>
      <c r="AO50" s="148"/>
      <c r="AP50" s="148"/>
      <c r="AQ50" s="148"/>
      <c r="AR50" s="148"/>
      <c r="AS50" s="174"/>
      <c r="AT50" s="148"/>
      <c r="AU50" s="201"/>
      <c r="AV50" s="201"/>
      <c r="AW50" s="148"/>
      <c r="AZ50" s="168"/>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70"/>
      <c r="CE50" s="170"/>
      <c r="CF50" s="170"/>
      <c r="CG50" s="170"/>
      <c r="CH50" s="170"/>
      <c r="CI50" s="170"/>
      <c r="CJ50" s="170"/>
      <c r="CK50" s="170"/>
      <c r="CL50" s="170"/>
      <c r="CM50" s="170"/>
      <c r="CN50" s="170"/>
      <c r="CO50" s="170"/>
      <c r="CP50" s="170"/>
      <c r="CQ50" s="170"/>
      <c r="CR50" s="170"/>
      <c r="CS50" s="170"/>
      <c r="CT50" s="170"/>
      <c r="CU50" s="170"/>
      <c r="CV50" s="170"/>
    </row>
    <row r="51" spans="1:100" ht="12" customHeight="1" x14ac:dyDescent="0.15">
      <c r="A51" s="159"/>
      <c r="B51" s="170"/>
      <c r="C51" s="148"/>
      <c r="D51" s="148"/>
      <c r="E51" s="148"/>
      <c r="F51" s="148"/>
      <c r="G51" s="148"/>
      <c r="H51" s="152"/>
      <c r="I51" s="404" t="s">
        <v>78</v>
      </c>
      <c r="J51" s="405"/>
      <c r="K51" s="154"/>
      <c r="L51" s="173"/>
      <c r="M51" s="148"/>
      <c r="N51" s="148"/>
      <c r="O51" s="148"/>
      <c r="AM51" s="148"/>
      <c r="AN51" s="148"/>
      <c r="AO51" s="148"/>
      <c r="AP51" s="148"/>
      <c r="AQ51" s="148"/>
      <c r="AR51" s="148"/>
      <c r="AS51" s="174"/>
      <c r="AT51" s="154"/>
      <c r="AU51" s="404" t="s">
        <v>343</v>
      </c>
      <c r="AV51" s="405"/>
      <c r="AW51" s="153"/>
      <c r="AZ51" s="168"/>
      <c r="BA51" s="170"/>
      <c r="BB51" s="170"/>
      <c r="BC51" s="170"/>
      <c r="BD51" s="170"/>
      <c r="BE51" s="170"/>
      <c r="BF51" s="170"/>
      <c r="BG51" s="170"/>
      <c r="BH51" s="170"/>
      <c r="BI51" s="170"/>
      <c r="BJ51" s="170"/>
      <c r="BK51" s="170"/>
      <c r="BL51" s="170"/>
      <c r="BM51" s="170"/>
      <c r="BN51" s="170"/>
      <c r="BO51" s="170"/>
      <c r="BP51" s="170"/>
      <c r="BQ51" s="170"/>
      <c r="BR51" s="170"/>
      <c r="BS51" s="170"/>
      <c r="BT51" s="170"/>
      <c r="BU51" s="170"/>
      <c r="BV51" s="170"/>
      <c r="BW51" s="170"/>
      <c r="BX51" s="170"/>
      <c r="BY51" s="170"/>
      <c r="BZ51" s="170"/>
      <c r="CA51" s="170"/>
      <c r="CB51" s="170"/>
      <c r="CC51" s="170"/>
      <c r="CD51" s="170"/>
      <c r="CE51" s="170"/>
      <c r="CF51" s="170"/>
      <c r="CG51" s="170"/>
      <c r="CH51" s="170"/>
      <c r="CI51" s="170"/>
      <c r="CJ51" s="170"/>
      <c r="CK51" s="170"/>
      <c r="CL51" s="170"/>
      <c r="CM51" s="170"/>
      <c r="CN51" s="170"/>
      <c r="CO51" s="170"/>
      <c r="CP51" s="170"/>
      <c r="CQ51" s="170"/>
      <c r="CR51" s="170"/>
      <c r="CS51" s="170"/>
      <c r="CT51" s="170"/>
      <c r="CU51" s="170"/>
      <c r="CV51" s="170"/>
    </row>
    <row r="52" spans="1:100" ht="12" customHeight="1" x14ac:dyDescent="0.15">
      <c r="A52" s="159"/>
      <c r="B52" s="159"/>
      <c r="C52" s="148"/>
      <c r="D52" s="148"/>
      <c r="E52" s="148"/>
      <c r="F52" s="148"/>
      <c r="G52" s="148"/>
      <c r="H52" s="160"/>
      <c r="I52" s="406"/>
      <c r="J52" s="407"/>
      <c r="K52" s="148"/>
      <c r="L52" s="173"/>
      <c r="M52" s="148"/>
      <c r="N52" s="148"/>
      <c r="O52" s="148"/>
      <c r="R52" s="400" t="s">
        <v>325</v>
      </c>
      <c r="S52" s="401"/>
      <c r="T52" s="401"/>
      <c r="U52" s="401"/>
      <c r="V52" s="401"/>
      <c r="W52" s="401"/>
      <c r="X52" s="401"/>
      <c r="Y52" s="400" t="s">
        <v>326</v>
      </c>
      <c r="Z52" s="410"/>
      <c r="AA52" s="410"/>
      <c r="AB52" s="410"/>
      <c r="AC52" s="410"/>
      <c r="AD52" s="410"/>
      <c r="AE52" s="410"/>
      <c r="AF52" s="410"/>
      <c r="AG52" s="410"/>
      <c r="AH52" s="410"/>
      <c r="AI52" s="410"/>
      <c r="AJ52" s="410"/>
      <c r="AK52" s="410"/>
      <c r="AL52" s="410"/>
      <c r="AM52" s="410"/>
      <c r="AN52" s="202"/>
      <c r="AO52" s="148"/>
      <c r="AP52" s="148"/>
      <c r="AQ52" s="148"/>
      <c r="AR52" s="148"/>
      <c r="AS52" s="174"/>
      <c r="AT52" s="148"/>
      <c r="AU52" s="406"/>
      <c r="AV52" s="407"/>
      <c r="AW52" s="161"/>
      <c r="AZ52" s="168"/>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c r="CA52" s="170"/>
      <c r="CB52" s="170"/>
      <c r="CC52" s="170"/>
      <c r="CD52" s="170"/>
      <c r="CE52" s="170"/>
      <c r="CF52" s="170"/>
      <c r="CG52" s="170"/>
      <c r="CH52" s="170"/>
      <c r="CI52" s="170"/>
      <c r="CJ52" s="170"/>
      <c r="CK52" s="170"/>
      <c r="CL52" s="170"/>
      <c r="CM52" s="170"/>
      <c r="CN52" s="170"/>
      <c r="CO52" s="170"/>
      <c r="CP52" s="170"/>
      <c r="CQ52" s="170"/>
      <c r="CR52" s="170"/>
      <c r="CS52" s="170"/>
      <c r="CT52" s="170"/>
      <c r="CU52" s="170"/>
      <c r="CV52" s="170"/>
    </row>
    <row r="53" spans="1:100" ht="12" customHeight="1" x14ac:dyDescent="0.15">
      <c r="A53" s="159"/>
      <c r="B53" s="159"/>
      <c r="C53" s="148"/>
      <c r="D53" s="148"/>
      <c r="E53" s="148"/>
      <c r="F53" s="148"/>
      <c r="G53" s="148"/>
      <c r="H53" s="160"/>
      <c r="I53" s="406"/>
      <c r="J53" s="407"/>
      <c r="K53" s="148"/>
      <c r="L53" s="173"/>
      <c r="M53" s="148"/>
      <c r="N53" s="148"/>
      <c r="O53" s="148"/>
      <c r="Q53" s="70"/>
      <c r="R53" s="401"/>
      <c r="S53" s="401"/>
      <c r="T53" s="401"/>
      <c r="U53" s="401"/>
      <c r="V53" s="401"/>
      <c r="W53" s="401"/>
      <c r="X53" s="401"/>
      <c r="Y53" s="410"/>
      <c r="Z53" s="410"/>
      <c r="AA53" s="410"/>
      <c r="AB53" s="410"/>
      <c r="AC53" s="410"/>
      <c r="AD53" s="410"/>
      <c r="AE53" s="410"/>
      <c r="AF53" s="410"/>
      <c r="AG53" s="410"/>
      <c r="AH53" s="410"/>
      <c r="AI53" s="410"/>
      <c r="AJ53" s="410"/>
      <c r="AK53" s="410"/>
      <c r="AL53" s="410"/>
      <c r="AM53" s="410"/>
      <c r="AN53" s="202"/>
      <c r="AO53" s="148"/>
      <c r="AP53" s="148"/>
      <c r="AQ53" s="148"/>
      <c r="AR53" s="148"/>
      <c r="AS53" s="174"/>
      <c r="AT53" s="148"/>
      <c r="AU53" s="406"/>
      <c r="AV53" s="407"/>
      <c r="AW53" s="161"/>
    </row>
    <row r="54" spans="1:100" ht="12" customHeight="1" x14ac:dyDescent="0.15">
      <c r="A54" s="159"/>
      <c r="B54" s="159"/>
      <c r="C54" s="148"/>
      <c r="D54" s="148"/>
      <c r="E54" s="148"/>
      <c r="F54" s="148"/>
      <c r="G54" s="148"/>
      <c r="H54" s="177"/>
      <c r="I54" s="406"/>
      <c r="J54" s="407"/>
      <c r="K54" s="187"/>
      <c r="L54" s="180">
        <v>40</v>
      </c>
      <c r="M54" s="148"/>
      <c r="N54" s="148"/>
      <c r="O54" s="148"/>
      <c r="Q54" s="70"/>
      <c r="R54" s="400" t="s">
        <v>328</v>
      </c>
      <c r="S54" s="401"/>
      <c r="T54" s="401"/>
      <c r="U54" s="401"/>
      <c r="V54" s="401"/>
      <c r="W54" s="401"/>
      <c r="X54" s="401"/>
      <c r="Y54" s="402" t="s">
        <v>344</v>
      </c>
      <c r="Z54" s="403"/>
      <c r="AA54" s="403"/>
      <c r="AB54" s="403"/>
      <c r="AC54" s="403"/>
      <c r="AD54" s="403"/>
      <c r="AE54" s="403"/>
      <c r="AF54" s="403"/>
      <c r="AG54" s="403"/>
      <c r="AH54" s="403"/>
      <c r="AI54" s="403"/>
      <c r="AJ54" s="403"/>
      <c r="AK54" s="403"/>
      <c r="AL54" s="403"/>
      <c r="AM54" s="403"/>
      <c r="AN54" s="148"/>
      <c r="AO54" s="148"/>
      <c r="AP54" s="148"/>
      <c r="AQ54" s="148"/>
      <c r="AR54" s="148"/>
      <c r="AS54" s="174"/>
      <c r="AT54" s="183"/>
      <c r="AU54" s="406"/>
      <c r="AV54" s="407"/>
      <c r="AW54" s="184"/>
    </row>
    <row r="55" spans="1:100" ht="12" customHeight="1" x14ac:dyDescent="0.15">
      <c r="A55" s="159"/>
      <c r="B55" s="159"/>
      <c r="C55" s="148"/>
      <c r="D55" s="148"/>
      <c r="E55" s="148"/>
      <c r="F55" s="148"/>
      <c r="G55" s="148"/>
      <c r="H55" s="148"/>
      <c r="I55" s="406"/>
      <c r="J55" s="407"/>
      <c r="K55" s="148"/>
      <c r="L55" s="173"/>
      <c r="M55" s="148"/>
      <c r="N55" s="148"/>
      <c r="O55" s="148"/>
      <c r="Q55" s="70"/>
      <c r="R55" s="401"/>
      <c r="S55" s="401"/>
      <c r="T55" s="401"/>
      <c r="U55" s="401"/>
      <c r="V55" s="401"/>
      <c r="W55" s="401"/>
      <c r="X55" s="401"/>
      <c r="Y55" s="403"/>
      <c r="Z55" s="403"/>
      <c r="AA55" s="403"/>
      <c r="AB55" s="403"/>
      <c r="AC55" s="403"/>
      <c r="AD55" s="403"/>
      <c r="AE55" s="403"/>
      <c r="AF55" s="403"/>
      <c r="AG55" s="403"/>
      <c r="AH55" s="403"/>
      <c r="AI55" s="403"/>
      <c r="AJ55" s="403"/>
      <c r="AK55" s="403"/>
      <c r="AL55" s="403"/>
      <c r="AM55" s="403"/>
      <c r="AN55" s="148"/>
      <c r="AO55" s="148"/>
      <c r="AP55" s="148"/>
      <c r="AQ55" s="148"/>
      <c r="AR55" s="148"/>
      <c r="AS55" s="174"/>
      <c r="AT55" s="148"/>
      <c r="AU55" s="406"/>
      <c r="AV55" s="407"/>
      <c r="AW55" s="148"/>
    </row>
    <row r="56" spans="1:100" ht="12" customHeight="1" x14ac:dyDescent="0.15">
      <c r="A56" s="159"/>
      <c r="B56" s="159"/>
      <c r="C56" s="148"/>
      <c r="D56" s="148"/>
      <c r="E56" s="148"/>
      <c r="F56" s="148"/>
      <c r="G56" s="148"/>
      <c r="H56" s="152"/>
      <c r="I56" s="406"/>
      <c r="J56" s="407"/>
      <c r="K56" s="154"/>
      <c r="L56" s="173"/>
      <c r="M56" s="148"/>
      <c r="N56" s="148"/>
      <c r="O56" s="148"/>
      <c r="Q56" s="70"/>
      <c r="R56" s="401"/>
      <c r="S56" s="401"/>
      <c r="T56" s="401"/>
      <c r="U56" s="401"/>
      <c r="V56" s="401"/>
      <c r="W56" s="401"/>
      <c r="X56" s="401"/>
      <c r="Y56" s="403"/>
      <c r="Z56" s="403"/>
      <c r="AA56" s="403"/>
      <c r="AB56" s="403"/>
      <c r="AC56" s="403"/>
      <c r="AD56" s="403"/>
      <c r="AE56" s="403"/>
      <c r="AF56" s="403"/>
      <c r="AG56" s="403"/>
      <c r="AH56" s="403"/>
      <c r="AI56" s="403"/>
      <c r="AJ56" s="403"/>
      <c r="AK56" s="403"/>
      <c r="AL56" s="403"/>
      <c r="AM56" s="403"/>
      <c r="AN56" s="148"/>
      <c r="AO56" s="148"/>
      <c r="AP56" s="148"/>
      <c r="AQ56" s="148"/>
      <c r="AR56" s="148"/>
      <c r="AS56" s="174"/>
      <c r="AT56" s="154"/>
      <c r="AU56" s="406"/>
      <c r="AV56" s="407"/>
      <c r="AW56" s="153"/>
    </row>
    <row r="57" spans="1:100" ht="12" customHeight="1" x14ac:dyDescent="0.15">
      <c r="A57" s="375" t="s">
        <v>319</v>
      </c>
      <c r="B57" s="376"/>
      <c r="C57" s="376"/>
      <c r="D57" s="376"/>
      <c r="E57" s="377"/>
      <c r="F57" s="148"/>
      <c r="G57" s="148"/>
      <c r="H57" s="160"/>
      <c r="I57" s="406"/>
      <c r="J57" s="407"/>
      <c r="K57" s="148"/>
      <c r="L57" s="173"/>
      <c r="M57" s="148"/>
      <c r="N57" s="148"/>
      <c r="O57" s="148"/>
      <c r="Q57" s="70"/>
      <c r="R57" s="401"/>
      <c r="S57" s="401"/>
      <c r="T57" s="401"/>
      <c r="U57" s="401"/>
      <c r="V57" s="401"/>
      <c r="W57" s="401"/>
      <c r="X57" s="401"/>
      <c r="Y57" s="403"/>
      <c r="Z57" s="403"/>
      <c r="AA57" s="403"/>
      <c r="AB57" s="403"/>
      <c r="AC57" s="403"/>
      <c r="AD57" s="403"/>
      <c r="AE57" s="403"/>
      <c r="AF57" s="403"/>
      <c r="AG57" s="403"/>
      <c r="AH57" s="403"/>
      <c r="AI57" s="403"/>
      <c r="AJ57" s="403"/>
      <c r="AK57" s="403"/>
      <c r="AL57" s="403"/>
      <c r="AM57" s="403"/>
      <c r="AN57" s="148"/>
      <c r="AO57" s="148"/>
      <c r="AP57" s="148"/>
      <c r="AQ57" s="148"/>
      <c r="AR57" s="148"/>
      <c r="AS57" s="174"/>
      <c r="AT57" s="148"/>
      <c r="AU57" s="406"/>
      <c r="AV57" s="407"/>
      <c r="AW57" s="161"/>
    </row>
    <row r="58" spans="1:100" ht="12" customHeight="1" x14ac:dyDescent="0.15">
      <c r="A58" s="378"/>
      <c r="B58" s="379"/>
      <c r="C58" s="379"/>
      <c r="D58" s="379"/>
      <c r="E58" s="380"/>
      <c r="F58" s="148"/>
      <c r="G58" s="148"/>
      <c r="H58" s="160"/>
      <c r="I58" s="406"/>
      <c r="J58" s="407"/>
      <c r="K58" s="148"/>
      <c r="L58" s="173"/>
      <c r="M58" s="148"/>
      <c r="N58" s="148"/>
      <c r="O58" s="148"/>
      <c r="Q58" s="70"/>
      <c r="R58" s="400" t="s">
        <v>329</v>
      </c>
      <c r="S58" s="401"/>
      <c r="T58" s="401"/>
      <c r="U58" s="401"/>
      <c r="V58" s="401"/>
      <c r="W58" s="401"/>
      <c r="X58" s="401"/>
      <c r="Y58" s="402" t="s">
        <v>345</v>
      </c>
      <c r="Z58" s="403"/>
      <c r="AA58" s="403"/>
      <c r="AB58" s="403"/>
      <c r="AC58" s="403"/>
      <c r="AD58" s="403"/>
      <c r="AE58" s="403"/>
      <c r="AF58" s="403"/>
      <c r="AG58" s="403"/>
      <c r="AH58" s="403"/>
      <c r="AI58" s="403"/>
      <c r="AJ58" s="403"/>
      <c r="AK58" s="403"/>
      <c r="AL58" s="403"/>
      <c r="AM58" s="403"/>
      <c r="AN58" s="148"/>
      <c r="AO58" s="148"/>
      <c r="AP58" s="148"/>
      <c r="AQ58" s="148"/>
      <c r="AR58" s="148"/>
      <c r="AS58" s="174"/>
      <c r="AT58" s="148"/>
      <c r="AU58" s="406"/>
      <c r="AV58" s="407"/>
      <c r="AW58" s="161"/>
    </row>
    <row r="59" spans="1:100" ht="12" customHeight="1" x14ac:dyDescent="0.15">
      <c r="A59" s="378"/>
      <c r="B59" s="379"/>
      <c r="C59" s="379"/>
      <c r="D59" s="379"/>
      <c r="E59" s="380"/>
      <c r="F59" s="203"/>
      <c r="G59" s="148"/>
      <c r="H59" s="177"/>
      <c r="I59" s="408"/>
      <c r="J59" s="409"/>
      <c r="K59" s="187"/>
      <c r="L59" s="180">
        <v>45</v>
      </c>
      <c r="M59" s="148"/>
      <c r="N59" s="148"/>
      <c r="O59" s="148"/>
      <c r="Q59" s="70"/>
      <c r="R59" s="401"/>
      <c r="S59" s="401"/>
      <c r="T59" s="401"/>
      <c r="U59" s="401"/>
      <c r="V59" s="401"/>
      <c r="W59" s="401"/>
      <c r="X59" s="401"/>
      <c r="Y59" s="403"/>
      <c r="Z59" s="403"/>
      <c r="AA59" s="403"/>
      <c r="AB59" s="403"/>
      <c r="AC59" s="403"/>
      <c r="AD59" s="403"/>
      <c r="AE59" s="403"/>
      <c r="AF59" s="403"/>
      <c r="AG59" s="403"/>
      <c r="AH59" s="403"/>
      <c r="AI59" s="403"/>
      <c r="AJ59" s="403"/>
      <c r="AK59" s="403"/>
      <c r="AL59" s="403"/>
      <c r="AM59" s="403"/>
      <c r="AN59" s="148"/>
      <c r="AO59" s="148"/>
      <c r="AP59" s="148"/>
      <c r="AQ59" s="148"/>
      <c r="AR59" s="148"/>
      <c r="AS59" s="174"/>
      <c r="AT59" s="183"/>
      <c r="AU59" s="408"/>
      <c r="AV59" s="409"/>
      <c r="AW59" s="184"/>
    </row>
    <row r="60" spans="1:100" ht="12" customHeight="1" x14ac:dyDescent="0.15">
      <c r="A60" s="378"/>
      <c r="B60" s="379"/>
      <c r="C60" s="379"/>
      <c r="D60" s="379"/>
      <c r="E60" s="380"/>
      <c r="F60" s="203"/>
      <c r="G60" s="148"/>
      <c r="H60" s="148"/>
      <c r="I60" s="188"/>
      <c r="J60" s="188"/>
      <c r="K60" s="148"/>
      <c r="L60" s="173"/>
      <c r="M60" s="148"/>
      <c r="N60" s="148"/>
      <c r="O60" s="148"/>
      <c r="Q60" s="70"/>
      <c r="R60" s="401"/>
      <c r="S60" s="401"/>
      <c r="T60" s="401"/>
      <c r="U60" s="401"/>
      <c r="V60" s="401"/>
      <c r="W60" s="401"/>
      <c r="X60" s="401"/>
      <c r="Y60" s="403"/>
      <c r="Z60" s="403"/>
      <c r="AA60" s="403"/>
      <c r="AB60" s="403"/>
      <c r="AC60" s="403"/>
      <c r="AD60" s="403"/>
      <c r="AE60" s="403"/>
      <c r="AF60" s="403"/>
      <c r="AG60" s="403"/>
      <c r="AH60" s="403"/>
      <c r="AI60" s="403"/>
      <c r="AJ60" s="403"/>
      <c r="AK60" s="403"/>
      <c r="AL60" s="403"/>
      <c r="AM60" s="403"/>
      <c r="AN60" s="148"/>
      <c r="AO60" s="148"/>
      <c r="AP60" s="148"/>
      <c r="AQ60" s="148"/>
      <c r="AR60" s="148"/>
      <c r="AS60" s="174"/>
      <c r="AT60" s="148"/>
      <c r="AU60" s="201"/>
      <c r="AV60" s="201"/>
      <c r="AW60" s="148"/>
    </row>
    <row r="61" spans="1:100" ht="12" customHeight="1" x14ac:dyDescent="0.15">
      <c r="A61" s="378"/>
      <c r="B61" s="379"/>
      <c r="C61" s="379"/>
      <c r="D61" s="379"/>
      <c r="E61" s="380"/>
      <c r="F61" s="148"/>
      <c r="G61" s="148"/>
      <c r="H61" s="152"/>
      <c r="I61" s="404" t="s">
        <v>346</v>
      </c>
      <c r="J61" s="405"/>
      <c r="K61" s="154"/>
      <c r="L61" s="173"/>
      <c r="M61" s="148"/>
      <c r="N61" s="148"/>
      <c r="O61" s="148"/>
      <c r="Q61" s="70"/>
      <c r="R61" s="401"/>
      <c r="S61" s="401"/>
      <c r="T61" s="401"/>
      <c r="U61" s="401"/>
      <c r="V61" s="401"/>
      <c r="W61" s="401"/>
      <c r="X61" s="401"/>
      <c r="Y61" s="403"/>
      <c r="Z61" s="403"/>
      <c r="AA61" s="403"/>
      <c r="AB61" s="403"/>
      <c r="AC61" s="403"/>
      <c r="AD61" s="403"/>
      <c r="AE61" s="403"/>
      <c r="AF61" s="403"/>
      <c r="AG61" s="403"/>
      <c r="AH61" s="403"/>
      <c r="AI61" s="403"/>
      <c r="AJ61" s="403"/>
      <c r="AK61" s="403"/>
      <c r="AL61" s="403"/>
      <c r="AM61" s="403"/>
      <c r="AN61" s="148"/>
      <c r="AO61" s="148"/>
      <c r="AP61" s="148"/>
      <c r="AQ61" s="148"/>
      <c r="AR61" s="148"/>
      <c r="AS61" s="174"/>
      <c r="AT61" s="154"/>
      <c r="AU61" s="404" t="s">
        <v>347</v>
      </c>
      <c r="AV61" s="405"/>
      <c r="AW61" s="153"/>
    </row>
    <row r="62" spans="1:100" ht="12" customHeight="1" x14ac:dyDescent="0.15">
      <c r="A62" s="378"/>
      <c r="B62" s="379"/>
      <c r="C62" s="379"/>
      <c r="D62" s="379"/>
      <c r="E62" s="380"/>
      <c r="F62" s="204"/>
      <c r="G62" s="148"/>
      <c r="H62" s="160"/>
      <c r="I62" s="406"/>
      <c r="J62" s="407"/>
      <c r="K62" s="148"/>
      <c r="L62" s="173"/>
      <c r="M62" s="148"/>
      <c r="N62" s="148"/>
      <c r="O62" s="148"/>
      <c r="Q62" s="70"/>
      <c r="R62" s="400" t="s">
        <v>332</v>
      </c>
      <c r="S62" s="401"/>
      <c r="T62" s="401"/>
      <c r="U62" s="401"/>
      <c r="V62" s="401"/>
      <c r="W62" s="401"/>
      <c r="X62" s="401"/>
      <c r="Y62" s="402" t="s">
        <v>348</v>
      </c>
      <c r="Z62" s="403"/>
      <c r="AA62" s="403"/>
      <c r="AB62" s="403"/>
      <c r="AC62" s="403"/>
      <c r="AD62" s="403"/>
      <c r="AE62" s="403"/>
      <c r="AF62" s="403"/>
      <c r="AG62" s="403"/>
      <c r="AH62" s="403"/>
      <c r="AI62" s="403"/>
      <c r="AJ62" s="403"/>
      <c r="AK62" s="403"/>
      <c r="AL62" s="403"/>
      <c r="AM62" s="403"/>
      <c r="AN62" s="148"/>
      <c r="AO62" s="148"/>
      <c r="AP62" s="148"/>
      <c r="AQ62" s="148"/>
      <c r="AR62" s="148"/>
      <c r="AS62" s="174"/>
      <c r="AT62" s="148"/>
      <c r="AU62" s="406"/>
      <c r="AV62" s="407"/>
      <c r="AW62" s="161"/>
    </row>
    <row r="63" spans="1:100" ht="12" customHeight="1" x14ac:dyDescent="0.15">
      <c r="A63" s="378"/>
      <c r="B63" s="379"/>
      <c r="C63" s="379"/>
      <c r="D63" s="379"/>
      <c r="E63" s="380"/>
      <c r="F63" s="204"/>
      <c r="G63" s="148"/>
      <c r="H63" s="160"/>
      <c r="I63" s="406"/>
      <c r="J63" s="407"/>
      <c r="K63" s="148"/>
      <c r="L63" s="173"/>
      <c r="M63" s="148"/>
      <c r="N63" s="148"/>
      <c r="O63" s="148"/>
      <c r="Q63" s="70"/>
      <c r="R63" s="401"/>
      <c r="S63" s="401"/>
      <c r="T63" s="401"/>
      <c r="U63" s="401"/>
      <c r="V63" s="401"/>
      <c r="W63" s="401"/>
      <c r="X63" s="401"/>
      <c r="Y63" s="403"/>
      <c r="Z63" s="403"/>
      <c r="AA63" s="403"/>
      <c r="AB63" s="403"/>
      <c r="AC63" s="403"/>
      <c r="AD63" s="403"/>
      <c r="AE63" s="403"/>
      <c r="AF63" s="403"/>
      <c r="AG63" s="403"/>
      <c r="AH63" s="403"/>
      <c r="AI63" s="403"/>
      <c r="AJ63" s="403"/>
      <c r="AK63" s="403"/>
      <c r="AL63" s="403"/>
      <c r="AM63" s="403"/>
      <c r="AN63" s="148"/>
      <c r="AO63" s="148"/>
      <c r="AP63" s="148"/>
      <c r="AQ63" s="148"/>
      <c r="AR63" s="148"/>
      <c r="AS63" s="174"/>
      <c r="AT63" s="148"/>
      <c r="AU63" s="406"/>
      <c r="AV63" s="407"/>
      <c r="AW63" s="161"/>
    </row>
    <row r="64" spans="1:100" ht="12" customHeight="1" x14ac:dyDescent="0.15">
      <c r="A64" s="378"/>
      <c r="B64" s="379"/>
      <c r="C64" s="379"/>
      <c r="D64" s="379"/>
      <c r="E64" s="380"/>
      <c r="F64" s="204"/>
      <c r="G64" s="148"/>
      <c r="H64" s="177"/>
      <c r="I64" s="406"/>
      <c r="J64" s="407"/>
      <c r="K64" s="187"/>
      <c r="L64" s="180">
        <v>50</v>
      </c>
      <c r="M64" s="148"/>
      <c r="N64" s="148"/>
      <c r="O64" s="148"/>
      <c r="P64" s="70"/>
      <c r="Q64" s="70"/>
      <c r="R64" s="401"/>
      <c r="S64" s="401"/>
      <c r="T64" s="401"/>
      <c r="U64" s="401"/>
      <c r="V64" s="401"/>
      <c r="W64" s="401"/>
      <c r="X64" s="401"/>
      <c r="Y64" s="403"/>
      <c r="Z64" s="403"/>
      <c r="AA64" s="403"/>
      <c r="AB64" s="403"/>
      <c r="AC64" s="403"/>
      <c r="AD64" s="403"/>
      <c r="AE64" s="403"/>
      <c r="AF64" s="403"/>
      <c r="AG64" s="403"/>
      <c r="AH64" s="403"/>
      <c r="AI64" s="403"/>
      <c r="AJ64" s="403"/>
      <c r="AK64" s="403"/>
      <c r="AL64" s="403"/>
      <c r="AM64" s="403"/>
      <c r="AN64" s="148"/>
      <c r="AO64" s="148"/>
      <c r="AP64" s="148"/>
      <c r="AQ64" s="148"/>
      <c r="AR64" s="148"/>
      <c r="AS64" s="174"/>
      <c r="AT64" s="183"/>
      <c r="AU64" s="406"/>
      <c r="AV64" s="407"/>
      <c r="AW64" s="184"/>
    </row>
    <row r="65" spans="1:56" ht="12" customHeight="1" x14ac:dyDescent="0.15">
      <c r="A65" s="381"/>
      <c r="B65" s="382"/>
      <c r="C65" s="382"/>
      <c r="D65" s="382"/>
      <c r="E65" s="383"/>
      <c r="F65" s="204"/>
      <c r="G65" s="148"/>
      <c r="H65" s="148"/>
      <c r="I65" s="406"/>
      <c r="J65" s="407"/>
      <c r="K65" s="148"/>
      <c r="L65" s="173"/>
      <c r="M65" s="148"/>
      <c r="N65" s="148"/>
      <c r="O65" s="148"/>
      <c r="P65" s="70"/>
      <c r="Q65" s="70"/>
      <c r="R65" s="401"/>
      <c r="S65" s="401"/>
      <c r="T65" s="401"/>
      <c r="U65" s="401"/>
      <c r="V65" s="401"/>
      <c r="W65" s="401"/>
      <c r="X65" s="401"/>
      <c r="Y65" s="403"/>
      <c r="Z65" s="403"/>
      <c r="AA65" s="403"/>
      <c r="AB65" s="403"/>
      <c r="AC65" s="403"/>
      <c r="AD65" s="403"/>
      <c r="AE65" s="403"/>
      <c r="AF65" s="403"/>
      <c r="AG65" s="403"/>
      <c r="AH65" s="403"/>
      <c r="AI65" s="403"/>
      <c r="AJ65" s="403"/>
      <c r="AK65" s="403"/>
      <c r="AL65" s="403"/>
      <c r="AM65" s="403"/>
      <c r="AN65" s="148"/>
      <c r="AO65" s="148"/>
      <c r="AP65" s="148"/>
      <c r="AQ65" s="148"/>
      <c r="AR65" s="148"/>
      <c r="AS65" s="174"/>
      <c r="AT65" s="148"/>
      <c r="AU65" s="406"/>
      <c r="AV65" s="407"/>
      <c r="AW65" s="148"/>
      <c r="AX65" s="205" t="s">
        <v>318</v>
      </c>
      <c r="AY65" s="149"/>
      <c r="AZ65" s="149"/>
      <c r="BA65" s="149"/>
    </row>
    <row r="66" spans="1:56" ht="12" customHeight="1" x14ac:dyDescent="0.15">
      <c r="A66" s="170"/>
      <c r="B66" s="170"/>
      <c r="C66" s="204"/>
      <c r="D66" s="204"/>
      <c r="E66" s="204"/>
      <c r="F66" s="204"/>
      <c r="G66" s="148"/>
      <c r="H66" s="152"/>
      <c r="I66" s="406"/>
      <c r="J66" s="407"/>
      <c r="K66" s="154"/>
      <c r="L66" s="173"/>
      <c r="M66" s="148"/>
      <c r="N66" s="148"/>
      <c r="O66" s="148"/>
      <c r="P66" s="70"/>
      <c r="Q66" s="70"/>
      <c r="R66" s="400" t="s">
        <v>336</v>
      </c>
      <c r="S66" s="401"/>
      <c r="T66" s="401"/>
      <c r="U66" s="401"/>
      <c r="V66" s="401"/>
      <c r="W66" s="401"/>
      <c r="X66" s="401"/>
      <c r="Y66" s="402" t="s">
        <v>349</v>
      </c>
      <c r="Z66" s="403"/>
      <c r="AA66" s="403"/>
      <c r="AB66" s="403"/>
      <c r="AC66" s="403"/>
      <c r="AD66" s="403"/>
      <c r="AE66" s="403"/>
      <c r="AF66" s="403"/>
      <c r="AG66" s="403"/>
      <c r="AH66" s="403"/>
      <c r="AI66" s="403"/>
      <c r="AJ66" s="403"/>
      <c r="AK66" s="403"/>
      <c r="AL66" s="403"/>
      <c r="AM66" s="403"/>
      <c r="AN66" s="148"/>
      <c r="AO66" s="148"/>
      <c r="AP66" s="148"/>
      <c r="AQ66" s="148"/>
      <c r="AR66" s="148"/>
      <c r="AS66" s="174"/>
      <c r="AT66" s="154"/>
      <c r="AU66" s="406"/>
      <c r="AV66" s="407"/>
      <c r="AW66" s="153"/>
      <c r="AX66" s="149"/>
      <c r="AY66" s="149"/>
      <c r="AZ66" s="149"/>
      <c r="BA66" s="149"/>
    </row>
    <row r="67" spans="1:56" ht="12" customHeight="1" x14ac:dyDescent="0.15">
      <c r="A67" s="170"/>
      <c r="B67" s="170"/>
      <c r="C67" s="204"/>
      <c r="D67" s="204"/>
      <c r="E67" s="204"/>
      <c r="F67" s="204"/>
      <c r="G67" s="148"/>
      <c r="H67" s="160"/>
      <c r="I67" s="406"/>
      <c r="J67" s="407"/>
      <c r="K67" s="148"/>
      <c r="L67" s="173"/>
      <c r="M67" s="148"/>
      <c r="N67" s="148"/>
      <c r="O67" s="148"/>
      <c r="R67" s="401"/>
      <c r="S67" s="401"/>
      <c r="T67" s="401"/>
      <c r="U67" s="401"/>
      <c r="V67" s="401"/>
      <c r="W67" s="401"/>
      <c r="X67" s="401"/>
      <c r="Y67" s="403"/>
      <c r="Z67" s="403"/>
      <c r="AA67" s="403"/>
      <c r="AB67" s="403"/>
      <c r="AC67" s="403"/>
      <c r="AD67" s="403"/>
      <c r="AE67" s="403"/>
      <c r="AF67" s="403"/>
      <c r="AG67" s="403"/>
      <c r="AH67" s="403"/>
      <c r="AI67" s="403"/>
      <c r="AJ67" s="403"/>
      <c r="AK67" s="403"/>
      <c r="AL67" s="403"/>
      <c r="AM67" s="403"/>
      <c r="AN67" s="148"/>
      <c r="AO67" s="148"/>
      <c r="AP67" s="148"/>
      <c r="AQ67" s="148"/>
      <c r="AR67" s="148"/>
      <c r="AS67" s="174"/>
      <c r="AT67" s="148"/>
      <c r="AU67" s="406"/>
      <c r="AV67" s="407"/>
      <c r="AW67" s="161"/>
      <c r="AX67" s="149"/>
      <c r="AY67" s="149"/>
      <c r="AZ67" s="149"/>
      <c r="BA67" s="149"/>
    </row>
    <row r="68" spans="1:56" ht="12" customHeight="1" x14ac:dyDescent="0.15">
      <c r="A68" s="170"/>
      <c r="B68" s="170"/>
      <c r="C68" s="204"/>
      <c r="D68" s="204"/>
      <c r="E68" s="204"/>
      <c r="F68" s="204"/>
      <c r="G68" s="148"/>
      <c r="H68" s="177"/>
      <c r="I68" s="408"/>
      <c r="J68" s="409"/>
      <c r="K68" s="187"/>
      <c r="L68" s="180">
        <v>54</v>
      </c>
      <c r="M68" s="148"/>
      <c r="N68" s="148"/>
      <c r="O68" s="148"/>
      <c r="R68" s="401"/>
      <c r="S68" s="401"/>
      <c r="T68" s="401"/>
      <c r="U68" s="401"/>
      <c r="V68" s="401"/>
      <c r="W68" s="401"/>
      <c r="X68" s="401"/>
      <c r="Y68" s="403"/>
      <c r="Z68" s="403"/>
      <c r="AA68" s="403"/>
      <c r="AB68" s="403"/>
      <c r="AC68" s="403"/>
      <c r="AD68" s="403"/>
      <c r="AE68" s="403"/>
      <c r="AF68" s="403"/>
      <c r="AG68" s="403"/>
      <c r="AH68" s="403"/>
      <c r="AI68" s="403"/>
      <c r="AJ68" s="403"/>
      <c r="AK68" s="403"/>
      <c r="AL68" s="403"/>
      <c r="AM68" s="403"/>
      <c r="AN68" s="148"/>
      <c r="AO68" s="148"/>
      <c r="AP68" s="148"/>
      <c r="AQ68" s="148"/>
      <c r="AR68" s="148"/>
      <c r="AS68" s="174"/>
      <c r="AT68" s="183"/>
      <c r="AU68" s="408"/>
      <c r="AV68" s="409"/>
      <c r="AW68" s="184"/>
    </row>
    <row r="69" spans="1:56" ht="12" customHeight="1" x14ac:dyDescent="0.15">
      <c r="A69" s="170"/>
      <c r="B69" s="170"/>
      <c r="C69" s="204"/>
      <c r="D69" s="204"/>
      <c r="E69" s="204"/>
      <c r="F69" s="204"/>
      <c r="G69" s="148"/>
      <c r="H69" s="151" t="s">
        <v>320</v>
      </c>
      <c r="I69" s="151" t="s">
        <v>320</v>
      </c>
      <c r="J69" s="151" t="s">
        <v>320</v>
      </c>
      <c r="K69" s="151" t="s">
        <v>320</v>
      </c>
      <c r="L69" s="148"/>
      <c r="M69" s="148"/>
      <c r="N69" s="148"/>
      <c r="O69" s="148"/>
      <c r="P69" s="148"/>
      <c r="Q69" s="148"/>
      <c r="R69" s="401"/>
      <c r="S69" s="401"/>
      <c r="T69" s="401"/>
      <c r="U69" s="401"/>
      <c r="V69" s="401"/>
      <c r="W69" s="401"/>
      <c r="X69" s="401"/>
      <c r="Y69" s="403"/>
      <c r="Z69" s="403"/>
      <c r="AA69" s="403"/>
      <c r="AB69" s="403"/>
      <c r="AC69" s="403"/>
      <c r="AD69" s="403"/>
      <c r="AE69" s="403"/>
      <c r="AF69" s="403"/>
      <c r="AG69" s="403"/>
      <c r="AH69" s="403"/>
      <c r="AI69" s="403"/>
      <c r="AJ69" s="403"/>
      <c r="AK69" s="403"/>
      <c r="AL69" s="403"/>
      <c r="AM69" s="403"/>
      <c r="AN69" s="148"/>
      <c r="AO69" s="148"/>
      <c r="AP69" s="148"/>
      <c r="AQ69" s="148"/>
      <c r="AR69" s="148"/>
      <c r="AS69" s="148"/>
      <c r="AT69" s="169" t="s">
        <v>320</v>
      </c>
      <c r="AU69" s="169" t="s">
        <v>320</v>
      </c>
      <c r="AV69" s="169" t="s">
        <v>320</v>
      </c>
      <c r="AW69" s="169" t="s">
        <v>320</v>
      </c>
    </row>
    <row r="70" spans="1:56" ht="12" customHeight="1" thickBot="1" x14ac:dyDescent="0.2">
      <c r="A70" s="148"/>
      <c r="B70" s="170"/>
      <c r="C70" s="204"/>
      <c r="D70" s="204"/>
      <c r="E70" s="204"/>
      <c r="F70" s="204"/>
      <c r="G70" s="148"/>
      <c r="H70" s="148"/>
      <c r="I70" s="148"/>
      <c r="J70" s="148"/>
      <c r="K70" s="148"/>
      <c r="L70" s="148"/>
      <c r="M70" s="148"/>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48"/>
      <c r="AS70" s="148"/>
    </row>
    <row r="71" spans="1:56" ht="12" customHeight="1" x14ac:dyDescent="0.15">
      <c r="A71" s="375" t="s">
        <v>319</v>
      </c>
      <c r="B71" s="376"/>
      <c r="C71" s="376"/>
      <c r="D71" s="376"/>
      <c r="E71" s="377"/>
      <c r="F71" s="384" t="s">
        <v>350</v>
      </c>
      <c r="G71" s="385"/>
      <c r="H71" s="385"/>
      <c r="I71" s="385"/>
      <c r="J71" s="386"/>
      <c r="K71" s="148"/>
      <c r="L71" s="148"/>
      <c r="M71" s="206">
        <v>1</v>
      </c>
      <c r="N71" s="160"/>
      <c r="O71" s="161"/>
      <c r="P71" s="148"/>
      <c r="Q71" s="160"/>
      <c r="R71" s="148"/>
      <c r="S71" s="148"/>
      <c r="T71" s="161"/>
      <c r="U71" s="148"/>
      <c r="V71" s="160"/>
      <c r="W71" s="148"/>
      <c r="X71" s="148"/>
      <c r="Y71" s="161"/>
      <c r="Z71" s="148"/>
      <c r="AA71" s="160"/>
      <c r="AB71" s="148"/>
      <c r="AC71" s="148"/>
      <c r="AD71" s="161"/>
      <c r="AE71" s="148"/>
      <c r="AF71" s="160"/>
      <c r="AG71" s="148"/>
      <c r="AH71" s="148"/>
      <c r="AI71" s="161"/>
      <c r="AJ71" s="148"/>
      <c r="AK71" s="160"/>
      <c r="AL71" s="148"/>
      <c r="AM71" s="148"/>
      <c r="AN71" s="161"/>
      <c r="AO71" s="148"/>
      <c r="AP71" s="160"/>
      <c r="AQ71" s="161"/>
      <c r="AR71" s="151" t="s">
        <v>320</v>
      </c>
      <c r="AS71" s="148"/>
      <c r="AZ71" s="375" t="s">
        <v>319</v>
      </c>
      <c r="BA71" s="376"/>
      <c r="BB71" s="376"/>
      <c r="BC71" s="376"/>
      <c r="BD71" s="377"/>
    </row>
    <row r="72" spans="1:56" ht="12" customHeight="1" x14ac:dyDescent="0.15">
      <c r="A72" s="378"/>
      <c r="B72" s="379"/>
      <c r="C72" s="379"/>
      <c r="D72" s="379"/>
      <c r="E72" s="380"/>
      <c r="F72" s="387"/>
      <c r="G72" s="388"/>
      <c r="H72" s="388"/>
      <c r="I72" s="388"/>
      <c r="J72" s="389"/>
      <c r="K72" s="148"/>
      <c r="L72" s="148"/>
      <c r="M72" s="206">
        <v>2</v>
      </c>
      <c r="N72" s="393" t="s">
        <v>351</v>
      </c>
      <c r="O72" s="394"/>
      <c r="P72" s="394"/>
      <c r="Q72" s="394"/>
      <c r="R72" s="394"/>
      <c r="S72" s="394"/>
      <c r="T72" s="394"/>
      <c r="U72" s="394"/>
      <c r="V72" s="394"/>
      <c r="W72" s="394"/>
      <c r="X72" s="394"/>
      <c r="Y72" s="394"/>
      <c r="Z72" s="394"/>
      <c r="AA72" s="394"/>
      <c r="AB72" s="394"/>
      <c r="AC72" s="394"/>
      <c r="AD72" s="394"/>
      <c r="AE72" s="394"/>
      <c r="AF72" s="394"/>
      <c r="AG72" s="394"/>
      <c r="AH72" s="394"/>
      <c r="AI72" s="395"/>
      <c r="AJ72" s="207"/>
      <c r="AK72" s="393" t="s">
        <v>352</v>
      </c>
      <c r="AL72" s="394"/>
      <c r="AM72" s="394"/>
      <c r="AN72" s="394"/>
      <c r="AO72" s="394"/>
      <c r="AP72" s="394"/>
      <c r="AQ72" s="395"/>
      <c r="AR72" s="151" t="s">
        <v>320</v>
      </c>
      <c r="AS72" s="148"/>
      <c r="AT72" s="150"/>
      <c r="AU72" s="150"/>
      <c r="AV72" s="150"/>
      <c r="AW72" s="150"/>
      <c r="AX72" s="150"/>
      <c r="AY72" s="150"/>
      <c r="AZ72" s="378"/>
      <c r="BA72" s="379"/>
      <c r="BB72" s="379"/>
      <c r="BC72" s="379"/>
      <c r="BD72" s="380"/>
    </row>
    <row r="73" spans="1:56" ht="12" customHeight="1" x14ac:dyDescent="0.15">
      <c r="A73" s="378"/>
      <c r="B73" s="379"/>
      <c r="C73" s="379"/>
      <c r="D73" s="379"/>
      <c r="E73" s="380"/>
      <c r="F73" s="387"/>
      <c r="G73" s="388"/>
      <c r="H73" s="388"/>
      <c r="I73" s="388"/>
      <c r="J73" s="389"/>
      <c r="K73" s="148"/>
      <c r="L73" s="148"/>
      <c r="M73" s="206">
        <v>3</v>
      </c>
      <c r="N73" s="396"/>
      <c r="O73" s="397"/>
      <c r="P73" s="397"/>
      <c r="Q73" s="397"/>
      <c r="R73" s="397"/>
      <c r="S73" s="397"/>
      <c r="T73" s="397"/>
      <c r="U73" s="397"/>
      <c r="V73" s="397"/>
      <c r="W73" s="397"/>
      <c r="X73" s="397"/>
      <c r="Y73" s="397"/>
      <c r="Z73" s="397"/>
      <c r="AA73" s="397"/>
      <c r="AB73" s="397"/>
      <c r="AC73" s="397"/>
      <c r="AD73" s="397"/>
      <c r="AE73" s="397"/>
      <c r="AF73" s="397"/>
      <c r="AG73" s="397"/>
      <c r="AH73" s="397"/>
      <c r="AI73" s="398"/>
      <c r="AJ73" s="207"/>
      <c r="AK73" s="396"/>
      <c r="AL73" s="397"/>
      <c r="AM73" s="397"/>
      <c r="AN73" s="397"/>
      <c r="AO73" s="397"/>
      <c r="AP73" s="397"/>
      <c r="AQ73" s="398"/>
      <c r="AR73" s="151" t="s">
        <v>320</v>
      </c>
      <c r="AS73" s="148"/>
      <c r="AT73" s="150"/>
      <c r="AU73" s="150"/>
      <c r="AV73" s="150"/>
      <c r="AW73" s="150"/>
      <c r="AX73" s="150"/>
      <c r="AY73" s="150"/>
      <c r="AZ73" s="378"/>
      <c r="BA73" s="379"/>
      <c r="BB73" s="379"/>
      <c r="BC73" s="379"/>
      <c r="BD73" s="380"/>
    </row>
    <row r="74" spans="1:56" ht="12" customHeight="1" x14ac:dyDescent="0.15">
      <c r="A74" s="378"/>
      <c r="B74" s="379"/>
      <c r="C74" s="379"/>
      <c r="D74" s="379"/>
      <c r="E74" s="380"/>
      <c r="F74" s="387"/>
      <c r="G74" s="388"/>
      <c r="H74" s="388"/>
      <c r="I74" s="388"/>
      <c r="J74" s="389"/>
      <c r="K74" s="148"/>
      <c r="L74" s="148"/>
      <c r="M74" s="206">
        <v>4</v>
      </c>
      <c r="N74" s="177"/>
      <c r="O74" s="184"/>
      <c r="P74" s="162"/>
      <c r="Q74" s="177"/>
      <c r="R74" s="187"/>
      <c r="S74" s="187"/>
      <c r="T74" s="184"/>
      <c r="U74" s="162"/>
      <c r="V74" s="177"/>
      <c r="W74" s="187"/>
      <c r="X74" s="187"/>
      <c r="Y74" s="184"/>
      <c r="Z74" s="162"/>
      <c r="AA74" s="177"/>
      <c r="AB74" s="187"/>
      <c r="AC74" s="187"/>
      <c r="AD74" s="184"/>
      <c r="AE74" s="162"/>
      <c r="AF74" s="177"/>
      <c r="AG74" s="187"/>
      <c r="AH74" s="187"/>
      <c r="AI74" s="184"/>
      <c r="AJ74" s="162"/>
      <c r="AK74" s="177"/>
      <c r="AL74" s="187"/>
      <c r="AM74" s="187"/>
      <c r="AN74" s="184"/>
      <c r="AO74" s="162"/>
      <c r="AP74" s="177"/>
      <c r="AQ74" s="184"/>
      <c r="AR74" s="208" t="s">
        <v>320</v>
      </c>
      <c r="AS74" s="148"/>
      <c r="AT74" s="150"/>
      <c r="AU74" s="150"/>
      <c r="AV74" s="150"/>
      <c r="AW74" s="150"/>
      <c r="AX74" s="150"/>
      <c r="AY74" s="150"/>
      <c r="AZ74" s="378"/>
      <c r="BA74" s="379"/>
      <c r="BB74" s="379"/>
      <c r="BC74" s="379"/>
      <c r="BD74" s="380"/>
    </row>
    <row r="75" spans="1:56" ht="12" customHeight="1" x14ac:dyDescent="0.15">
      <c r="A75" s="381"/>
      <c r="B75" s="382"/>
      <c r="C75" s="382"/>
      <c r="D75" s="382"/>
      <c r="E75" s="383"/>
      <c r="F75" s="390"/>
      <c r="G75" s="391"/>
      <c r="H75" s="391"/>
      <c r="I75" s="391"/>
      <c r="J75" s="392"/>
      <c r="K75" s="148"/>
      <c r="AC75" s="148"/>
      <c r="AD75" s="148"/>
      <c r="AZ75" s="381"/>
      <c r="BA75" s="382"/>
      <c r="BB75" s="382"/>
      <c r="BC75" s="382"/>
      <c r="BD75" s="383"/>
    </row>
    <row r="76" spans="1:56" ht="12" customHeight="1" x14ac:dyDescent="0.15">
      <c r="A76" s="148"/>
      <c r="B76" s="148"/>
      <c r="C76" s="148"/>
      <c r="D76" s="148"/>
      <c r="E76" s="148"/>
      <c r="F76" s="148"/>
      <c r="G76" s="148"/>
      <c r="I76" s="148"/>
      <c r="J76" s="148"/>
      <c r="K76" s="148"/>
      <c r="L76" s="148"/>
    </row>
    <row r="77" spans="1:56" ht="12" customHeight="1" x14ac:dyDescent="0.15">
      <c r="A77" s="148"/>
      <c r="B77" s="148"/>
      <c r="E77" s="148"/>
      <c r="F77" s="148"/>
      <c r="G77" s="148"/>
      <c r="H77" s="148"/>
      <c r="I77" s="148"/>
      <c r="J77" s="148"/>
      <c r="K77" s="148"/>
      <c r="L77" s="148"/>
      <c r="AB77" s="399" t="s">
        <v>353</v>
      </c>
      <c r="AC77" s="399"/>
      <c r="AD77" s="399"/>
      <c r="AE77" s="399"/>
    </row>
    <row r="78" spans="1:56" ht="12" customHeight="1" x14ac:dyDescent="0.15">
      <c r="A78" s="148"/>
      <c r="B78" s="148"/>
      <c r="I78" s="148"/>
      <c r="J78" s="148"/>
      <c r="K78" s="148"/>
      <c r="L78" s="148"/>
      <c r="AB78" s="399"/>
      <c r="AC78" s="399"/>
      <c r="AD78" s="399"/>
      <c r="AE78" s="399"/>
    </row>
    <row r="79" spans="1:56" ht="12" customHeight="1" x14ac:dyDescent="0.15">
      <c r="I79" s="148"/>
      <c r="J79" s="148"/>
      <c r="K79" s="148"/>
      <c r="L79" s="148"/>
      <c r="AB79" s="399"/>
      <c r="AC79" s="399"/>
      <c r="AD79" s="399"/>
      <c r="AE79" s="399"/>
    </row>
    <row r="80" spans="1:56" ht="12" customHeight="1" x14ac:dyDescent="0.15">
      <c r="I80" s="148"/>
      <c r="J80" s="148"/>
      <c r="K80" s="148"/>
      <c r="AB80" s="399"/>
      <c r="AC80" s="399"/>
      <c r="AD80" s="399"/>
      <c r="AE80" s="399"/>
    </row>
    <row r="81" ht="14.25"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row r="1001" ht="12" customHeight="1" x14ac:dyDescent="0.15"/>
    <row r="1002" ht="12" customHeight="1" x14ac:dyDescent="0.15"/>
    <row r="1003" ht="12" customHeight="1" x14ac:dyDescent="0.15"/>
    <row r="1004" ht="12" customHeight="1" x14ac:dyDescent="0.15"/>
    <row r="1005" ht="12" customHeight="1" x14ac:dyDescent="0.15"/>
    <row r="1006" ht="12" customHeight="1" x14ac:dyDescent="0.15"/>
    <row r="1007" ht="12" customHeight="1" x14ac:dyDescent="0.15"/>
    <row r="1008" ht="12" customHeight="1" x14ac:dyDescent="0.15"/>
    <row r="1009" ht="12" customHeight="1" x14ac:dyDescent="0.15"/>
    <row r="1010" ht="12" customHeight="1" x14ac:dyDescent="0.15"/>
    <row r="1011" ht="12" customHeight="1" x14ac:dyDescent="0.15"/>
    <row r="1012" ht="12" customHeight="1" x14ac:dyDescent="0.15"/>
    <row r="1013" ht="12" customHeight="1" x14ac:dyDescent="0.15"/>
    <row r="1014" ht="12" customHeight="1" x14ac:dyDescent="0.15"/>
    <row r="1015" ht="12" customHeight="1" x14ac:dyDescent="0.15"/>
    <row r="1016" ht="12" customHeight="1" x14ac:dyDescent="0.15"/>
    <row r="1017" ht="12" customHeight="1" x14ac:dyDescent="0.15"/>
    <row r="1018" ht="12" customHeight="1" x14ac:dyDescent="0.15"/>
    <row r="1019" ht="12" customHeight="1" x14ac:dyDescent="0.15"/>
    <row r="1020" ht="12" customHeight="1" x14ac:dyDescent="0.15"/>
    <row r="1021" ht="12" customHeight="1" x14ac:dyDescent="0.15"/>
    <row r="1022" ht="12" customHeight="1" x14ac:dyDescent="0.15"/>
    <row r="1023" ht="12" customHeight="1" x14ac:dyDescent="0.15"/>
    <row r="1024" ht="12" customHeight="1" x14ac:dyDescent="0.15"/>
    <row r="1025" ht="12" customHeight="1" x14ac:dyDescent="0.15"/>
    <row r="1026" ht="12" customHeight="1" x14ac:dyDescent="0.15"/>
    <row r="1027" ht="12" customHeight="1" x14ac:dyDescent="0.15"/>
    <row r="1028" ht="12" customHeight="1" x14ac:dyDescent="0.15"/>
    <row r="1029" ht="12" customHeight="1" x14ac:dyDescent="0.15"/>
    <row r="1030" ht="12" customHeight="1" x14ac:dyDescent="0.15"/>
    <row r="1031" ht="12" customHeight="1" x14ac:dyDescent="0.15"/>
    <row r="1032" ht="12" customHeight="1" x14ac:dyDescent="0.15"/>
    <row r="1033" ht="12" customHeight="1" x14ac:dyDescent="0.15"/>
    <row r="1034" ht="12" customHeight="1" x14ac:dyDescent="0.15"/>
    <row r="1035" ht="12" customHeight="1" x14ac:dyDescent="0.15"/>
    <row r="1036" ht="12" customHeight="1" x14ac:dyDescent="0.15"/>
    <row r="1037" ht="12" customHeight="1" x14ac:dyDescent="0.15"/>
    <row r="1038" ht="12" customHeight="1" x14ac:dyDescent="0.15"/>
    <row r="1039" ht="12" customHeight="1" x14ac:dyDescent="0.15"/>
    <row r="1040" ht="12" customHeight="1" x14ac:dyDescent="0.15"/>
    <row r="1041" ht="12" customHeight="1" x14ac:dyDescent="0.15"/>
    <row r="1042" ht="12" customHeight="1" x14ac:dyDescent="0.15"/>
    <row r="1043" ht="12" customHeight="1" x14ac:dyDescent="0.15"/>
    <row r="1044" ht="12" customHeight="1" x14ac:dyDescent="0.15"/>
    <row r="1045" ht="12" customHeight="1" x14ac:dyDescent="0.15"/>
    <row r="1046" ht="12" customHeight="1" x14ac:dyDescent="0.15"/>
    <row r="1047" ht="12" customHeight="1" x14ac:dyDescent="0.15"/>
    <row r="1048" ht="12" customHeight="1" x14ac:dyDescent="0.15"/>
    <row r="1049" ht="12" customHeight="1" x14ac:dyDescent="0.15"/>
    <row r="1050" ht="12" customHeight="1" x14ac:dyDescent="0.15"/>
    <row r="1051" ht="12" customHeight="1" x14ac:dyDescent="0.15"/>
    <row r="1052" ht="12" customHeight="1" x14ac:dyDescent="0.15"/>
    <row r="1053" ht="12" customHeight="1" x14ac:dyDescent="0.15"/>
    <row r="1054" ht="12" customHeight="1" x14ac:dyDescent="0.15"/>
    <row r="1055" ht="12" customHeight="1" x14ac:dyDescent="0.15"/>
    <row r="1056" ht="12" customHeight="1" x14ac:dyDescent="0.15"/>
    <row r="1057" ht="12" customHeight="1" x14ac:dyDescent="0.15"/>
    <row r="1058" ht="12" customHeight="1" x14ac:dyDescent="0.15"/>
    <row r="1059" ht="12" customHeight="1" x14ac:dyDescent="0.15"/>
    <row r="1060" ht="12" customHeight="1" x14ac:dyDescent="0.15"/>
    <row r="1061" ht="12" customHeight="1" x14ac:dyDescent="0.15"/>
    <row r="1062" ht="12" customHeight="1" x14ac:dyDescent="0.15"/>
    <row r="1063" ht="12" customHeight="1" x14ac:dyDescent="0.15"/>
    <row r="1064" ht="12" customHeight="1" x14ac:dyDescent="0.15"/>
    <row r="1065" ht="12" customHeight="1" x14ac:dyDescent="0.15"/>
    <row r="1066" ht="12" customHeight="1" x14ac:dyDescent="0.15"/>
    <row r="1067" ht="12" customHeight="1" x14ac:dyDescent="0.15"/>
    <row r="1068" ht="12" customHeight="1" x14ac:dyDescent="0.15"/>
    <row r="1069" ht="12" customHeight="1" x14ac:dyDescent="0.15"/>
    <row r="1070" ht="12" customHeight="1" x14ac:dyDescent="0.15"/>
    <row r="1071" ht="12" customHeight="1" x14ac:dyDescent="0.15"/>
    <row r="1072" ht="12" customHeight="1" x14ac:dyDescent="0.15"/>
    <row r="1073" ht="12" customHeight="1" x14ac:dyDescent="0.15"/>
    <row r="1074" ht="12" customHeight="1" x14ac:dyDescent="0.15"/>
    <row r="1075" ht="12" customHeight="1" x14ac:dyDescent="0.15"/>
    <row r="1076" ht="12" customHeight="1" x14ac:dyDescent="0.15"/>
    <row r="1077" ht="12" customHeight="1" x14ac:dyDescent="0.15"/>
    <row r="1078" ht="12" customHeight="1" x14ac:dyDescent="0.15"/>
    <row r="1079" ht="12" customHeight="1" x14ac:dyDescent="0.15"/>
    <row r="1080" ht="12" customHeight="1" x14ac:dyDescent="0.15"/>
    <row r="1081" ht="12" customHeight="1" x14ac:dyDescent="0.15"/>
    <row r="1082" ht="12" customHeight="1" x14ac:dyDescent="0.15"/>
    <row r="1083" ht="12" customHeight="1" x14ac:dyDescent="0.15"/>
    <row r="1084" ht="12" customHeight="1" x14ac:dyDescent="0.15"/>
    <row r="1085" ht="12" customHeight="1" x14ac:dyDescent="0.15"/>
    <row r="1086" ht="12" customHeight="1" x14ac:dyDescent="0.15"/>
    <row r="1087" ht="12" customHeight="1" x14ac:dyDescent="0.15"/>
    <row r="1088" ht="12" customHeight="1" x14ac:dyDescent="0.15"/>
    <row r="1089" ht="12" customHeight="1" x14ac:dyDescent="0.15"/>
    <row r="1090" ht="12" customHeight="1" x14ac:dyDescent="0.15"/>
    <row r="1091" ht="12" customHeight="1" x14ac:dyDescent="0.15"/>
    <row r="1092" ht="12" customHeight="1" x14ac:dyDescent="0.15"/>
    <row r="1093" ht="12" customHeight="1" x14ac:dyDescent="0.15"/>
    <row r="1094" ht="12" customHeight="1" x14ac:dyDescent="0.15"/>
    <row r="1095" ht="12" customHeight="1" x14ac:dyDescent="0.15"/>
    <row r="1096" ht="12" customHeight="1" x14ac:dyDescent="0.15"/>
    <row r="1097" ht="12" customHeight="1" x14ac:dyDescent="0.15"/>
    <row r="1098" ht="12" customHeight="1" x14ac:dyDescent="0.15"/>
    <row r="1099" ht="12" customHeight="1" x14ac:dyDescent="0.15"/>
    <row r="1100" ht="12" customHeight="1" x14ac:dyDescent="0.15"/>
    <row r="1101" ht="12" customHeight="1" x14ac:dyDescent="0.15"/>
    <row r="1102" ht="12" customHeight="1" x14ac:dyDescent="0.15"/>
    <row r="1103" ht="12" customHeight="1" x14ac:dyDescent="0.15"/>
    <row r="1104" ht="12" customHeight="1" x14ac:dyDescent="0.15"/>
    <row r="1105" ht="12" customHeight="1" x14ac:dyDescent="0.15"/>
    <row r="1106" ht="12" customHeight="1" x14ac:dyDescent="0.15"/>
    <row r="1107" ht="12" customHeight="1" x14ac:dyDescent="0.15"/>
    <row r="1108" ht="12" customHeight="1" x14ac:dyDescent="0.15"/>
    <row r="1109" ht="12" customHeight="1" x14ac:dyDescent="0.15"/>
    <row r="1110" ht="12" customHeight="1" x14ac:dyDescent="0.15"/>
    <row r="1111" ht="12" customHeight="1" x14ac:dyDescent="0.15"/>
    <row r="1112" ht="12" customHeight="1" x14ac:dyDescent="0.15"/>
    <row r="1113" ht="12" customHeight="1" x14ac:dyDescent="0.15"/>
    <row r="1114" ht="12" customHeight="1" x14ac:dyDescent="0.15"/>
    <row r="1115" ht="12" customHeight="1" x14ac:dyDescent="0.15"/>
    <row r="1116" ht="12" customHeight="1" x14ac:dyDescent="0.15"/>
    <row r="1117" ht="12" customHeight="1" x14ac:dyDescent="0.15"/>
    <row r="1118" ht="12" customHeight="1" x14ac:dyDescent="0.15"/>
    <row r="1119" ht="12" customHeight="1" x14ac:dyDescent="0.15"/>
    <row r="1120" ht="12" customHeight="1" x14ac:dyDescent="0.15"/>
    <row r="1121" ht="12" customHeight="1" x14ac:dyDescent="0.15"/>
    <row r="1122" ht="12" customHeight="1" x14ac:dyDescent="0.15"/>
    <row r="1123" ht="12" customHeight="1" x14ac:dyDescent="0.15"/>
    <row r="1124" ht="12" customHeight="1" x14ac:dyDescent="0.15"/>
    <row r="1125" ht="12" customHeight="1" x14ac:dyDescent="0.15"/>
    <row r="1126" ht="12" customHeight="1" x14ac:dyDescent="0.15"/>
    <row r="1127" ht="12" customHeight="1" x14ac:dyDescent="0.15"/>
    <row r="1128" ht="12" customHeight="1" x14ac:dyDescent="0.15"/>
    <row r="1129" ht="12" customHeight="1" x14ac:dyDescent="0.15"/>
    <row r="1130" ht="12" customHeight="1" x14ac:dyDescent="0.15"/>
    <row r="1131" ht="12" customHeight="1" x14ac:dyDescent="0.15"/>
    <row r="1132" ht="12" customHeight="1" x14ac:dyDescent="0.15"/>
    <row r="1133" ht="12" customHeight="1" x14ac:dyDescent="0.15"/>
    <row r="1134" ht="12" customHeight="1" x14ac:dyDescent="0.15"/>
    <row r="1135" ht="12" customHeight="1" x14ac:dyDescent="0.15"/>
    <row r="1136" ht="12" customHeight="1" x14ac:dyDescent="0.15"/>
    <row r="1137" ht="12" customHeight="1" x14ac:dyDescent="0.15"/>
    <row r="1138" ht="12" customHeight="1" x14ac:dyDescent="0.15"/>
    <row r="1139" ht="12" customHeight="1" x14ac:dyDescent="0.15"/>
    <row r="1140" ht="12" customHeight="1" x14ac:dyDescent="0.15"/>
    <row r="1141" ht="12" customHeight="1" x14ac:dyDescent="0.15"/>
    <row r="1142" ht="12" customHeight="1" x14ac:dyDescent="0.15"/>
    <row r="1143" ht="12" customHeight="1" x14ac:dyDescent="0.15"/>
    <row r="1144" ht="12" customHeight="1" x14ac:dyDescent="0.15"/>
    <row r="1145" ht="12" customHeight="1" x14ac:dyDescent="0.15"/>
    <row r="1146" ht="12" customHeight="1" x14ac:dyDescent="0.15"/>
    <row r="1147" ht="12" customHeight="1" x14ac:dyDescent="0.15"/>
    <row r="1148" ht="12" customHeight="1" x14ac:dyDescent="0.15"/>
    <row r="1149" ht="12" customHeight="1" x14ac:dyDescent="0.15"/>
    <row r="1150" ht="12" customHeight="1" x14ac:dyDescent="0.15"/>
    <row r="1151" ht="12" customHeight="1" x14ac:dyDescent="0.15"/>
    <row r="1152" ht="12" customHeight="1" x14ac:dyDescent="0.15"/>
    <row r="1153" ht="12" customHeight="1" x14ac:dyDescent="0.15"/>
    <row r="1154" ht="12" customHeight="1" x14ac:dyDescent="0.15"/>
    <row r="1155" ht="12" customHeight="1" x14ac:dyDescent="0.15"/>
    <row r="1156" ht="12" customHeight="1" x14ac:dyDescent="0.15"/>
    <row r="1157" ht="12" customHeight="1" x14ac:dyDescent="0.15"/>
    <row r="1158" ht="12" customHeight="1" x14ac:dyDescent="0.15"/>
    <row r="1159" ht="12" customHeight="1" x14ac:dyDescent="0.15"/>
    <row r="1160" ht="12" customHeight="1" x14ac:dyDescent="0.15"/>
    <row r="1161" ht="12" customHeight="1" x14ac:dyDescent="0.15"/>
    <row r="1162" ht="12" customHeight="1" x14ac:dyDescent="0.15"/>
    <row r="1163" ht="12" customHeight="1" x14ac:dyDescent="0.15"/>
    <row r="1164" ht="12" customHeight="1" x14ac:dyDescent="0.15"/>
    <row r="1165" ht="12" customHeight="1" x14ac:dyDescent="0.15"/>
    <row r="1166" ht="12" customHeight="1" x14ac:dyDescent="0.15"/>
    <row r="1167" ht="12" customHeight="1" x14ac:dyDescent="0.15"/>
    <row r="1168" ht="12" customHeight="1" x14ac:dyDescent="0.15"/>
    <row r="1169" ht="12" customHeight="1" x14ac:dyDescent="0.15"/>
    <row r="1170" ht="12" customHeight="1" x14ac:dyDescent="0.15"/>
    <row r="1171" ht="12" customHeight="1" x14ac:dyDescent="0.15"/>
    <row r="1172" ht="12" customHeight="1" x14ac:dyDescent="0.15"/>
    <row r="1173" ht="12" customHeight="1" x14ac:dyDescent="0.15"/>
    <row r="1174" ht="12" customHeight="1" x14ac:dyDescent="0.15"/>
    <row r="1175" ht="12" customHeight="1" x14ac:dyDescent="0.15"/>
    <row r="1176" ht="12" customHeight="1" x14ac:dyDescent="0.15"/>
    <row r="1177" ht="12" customHeight="1" x14ac:dyDescent="0.15"/>
    <row r="1178" ht="12" customHeight="1" x14ac:dyDescent="0.15"/>
    <row r="1179" ht="12" customHeight="1" x14ac:dyDescent="0.15"/>
    <row r="1180" ht="12" customHeight="1" x14ac:dyDescent="0.15"/>
    <row r="1181" ht="12" customHeight="1" x14ac:dyDescent="0.15"/>
    <row r="1182" ht="12" customHeight="1" x14ac:dyDescent="0.15"/>
    <row r="1183" ht="12" customHeight="1" x14ac:dyDescent="0.15"/>
    <row r="1184" ht="12" customHeight="1" x14ac:dyDescent="0.15"/>
    <row r="1185" ht="12" customHeight="1" x14ac:dyDescent="0.15"/>
    <row r="1186" ht="12" customHeight="1" x14ac:dyDescent="0.15"/>
    <row r="1187" ht="12" customHeight="1" x14ac:dyDescent="0.15"/>
    <row r="1188" ht="12" customHeight="1" x14ac:dyDescent="0.15"/>
    <row r="1189" ht="12" customHeight="1" x14ac:dyDescent="0.15"/>
    <row r="1190" ht="12" customHeight="1" x14ac:dyDescent="0.15"/>
    <row r="1191" ht="12" customHeight="1" x14ac:dyDescent="0.15"/>
    <row r="1192" ht="12" customHeight="1" x14ac:dyDescent="0.15"/>
    <row r="1193" ht="12" customHeight="1" x14ac:dyDescent="0.15"/>
    <row r="1194" ht="12" customHeight="1" x14ac:dyDescent="0.15"/>
    <row r="1195" ht="12" customHeight="1" x14ac:dyDescent="0.15"/>
    <row r="1196" ht="12" customHeight="1" x14ac:dyDescent="0.15"/>
    <row r="1197" ht="12" customHeight="1" x14ac:dyDescent="0.15"/>
    <row r="1198" ht="12" customHeight="1" x14ac:dyDescent="0.15"/>
    <row r="1199" ht="12" customHeight="1" x14ac:dyDescent="0.15"/>
    <row r="1200" ht="12" customHeight="1" x14ac:dyDescent="0.15"/>
    <row r="1201" ht="12" customHeight="1" x14ac:dyDescent="0.15"/>
    <row r="1202" ht="12" customHeight="1" x14ac:dyDescent="0.15"/>
    <row r="1203" ht="12" customHeight="1" x14ac:dyDescent="0.15"/>
    <row r="1204" ht="12" customHeight="1" x14ac:dyDescent="0.15"/>
    <row r="1205" ht="12" customHeight="1" x14ac:dyDescent="0.15"/>
    <row r="1206" ht="12" customHeight="1" x14ac:dyDescent="0.15"/>
    <row r="1207" ht="12" customHeight="1" x14ac:dyDescent="0.15"/>
    <row r="1208" ht="12" customHeight="1" x14ac:dyDescent="0.15"/>
    <row r="1209" ht="12" customHeight="1" x14ac:dyDescent="0.15"/>
    <row r="1210" ht="12" customHeight="1" x14ac:dyDescent="0.15"/>
    <row r="1211" ht="12" customHeight="1" x14ac:dyDescent="0.15"/>
    <row r="1212" ht="12" customHeight="1" x14ac:dyDescent="0.15"/>
    <row r="1213" ht="12" customHeight="1" x14ac:dyDescent="0.15"/>
    <row r="1214" ht="12" customHeight="1" x14ac:dyDescent="0.15"/>
    <row r="1215" ht="12" customHeight="1" x14ac:dyDescent="0.15"/>
    <row r="1216" ht="12" customHeight="1" x14ac:dyDescent="0.15"/>
    <row r="1217" ht="12" customHeight="1" x14ac:dyDescent="0.15"/>
    <row r="1218" ht="12" customHeight="1" x14ac:dyDescent="0.15"/>
    <row r="1219" ht="12" customHeight="1" x14ac:dyDescent="0.15"/>
    <row r="1220" ht="12" customHeight="1" x14ac:dyDescent="0.15"/>
    <row r="1221" ht="12" customHeight="1" x14ac:dyDescent="0.15"/>
    <row r="1222" ht="12" customHeight="1" x14ac:dyDescent="0.15"/>
    <row r="1223" ht="12" customHeight="1" x14ac:dyDescent="0.15"/>
    <row r="1224" ht="12" customHeight="1" x14ac:dyDescent="0.15"/>
    <row r="1225" ht="12" customHeight="1" x14ac:dyDescent="0.15"/>
    <row r="1226" ht="12" customHeight="1" x14ac:dyDescent="0.15"/>
    <row r="1227" ht="12" customHeight="1" x14ac:dyDescent="0.15"/>
    <row r="1228" ht="12" customHeight="1" x14ac:dyDescent="0.15"/>
    <row r="1229" ht="12" customHeight="1" x14ac:dyDescent="0.15"/>
    <row r="1230" ht="12" customHeight="1" x14ac:dyDescent="0.15"/>
    <row r="1231" ht="12" customHeight="1" x14ac:dyDescent="0.15"/>
    <row r="1232" ht="12" customHeight="1" x14ac:dyDescent="0.15"/>
    <row r="1233" ht="12" customHeight="1" x14ac:dyDescent="0.15"/>
    <row r="1234" ht="12" customHeight="1" x14ac:dyDescent="0.15"/>
    <row r="1235" ht="12" customHeight="1" x14ac:dyDescent="0.15"/>
    <row r="1236" ht="12" customHeight="1" x14ac:dyDescent="0.15"/>
    <row r="1237" ht="12" customHeight="1" x14ac:dyDescent="0.15"/>
    <row r="1238" ht="12" customHeight="1" x14ac:dyDescent="0.15"/>
    <row r="1239" ht="12" customHeight="1" x14ac:dyDescent="0.15"/>
    <row r="1240" ht="12" customHeight="1" x14ac:dyDescent="0.15"/>
    <row r="1241" ht="12" customHeight="1" x14ac:dyDescent="0.15"/>
    <row r="1242" ht="12" customHeight="1" x14ac:dyDescent="0.15"/>
    <row r="1243" ht="12" customHeight="1" x14ac:dyDescent="0.15"/>
    <row r="1244" ht="12" customHeight="1" x14ac:dyDescent="0.15"/>
    <row r="1245" ht="12" customHeight="1" x14ac:dyDescent="0.15"/>
    <row r="1246" ht="12" customHeight="1" x14ac:dyDescent="0.15"/>
    <row r="1247" ht="12" customHeight="1" x14ac:dyDescent="0.15"/>
    <row r="1248" ht="12" customHeight="1" x14ac:dyDescent="0.15"/>
    <row r="1249" ht="12" customHeight="1" x14ac:dyDescent="0.15"/>
    <row r="1250" ht="12" customHeight="1" x14ac:dyDescent="0.15"/>
    <row r="1251" ht="12" customHeight="1" x14ac:dyDescent="0.15"/>
    <row r="1252" ht="12" customHeight="1" x14ac:dyDescent="0.15"/>
    <row r="1253" ht="12" customHeight="1" x14ac:dyDescent="0.15"/>
    <row r="1254" ht="12" customHeight="1" x14ac:dyDescent="0.15"/>
    <row r="1255" ht="12" customHeight="1" x14ac:dyDescent="0.15"/>
    <row r="1256" ht="12" customHeight="1" x14ac:dyDescent="0.15"/>
    <row r="1257" ht="12" customHeight="1" x14ac:dyDescent="0.15"/>
    <row r="1258" ht="12" customHeight="1" x14ac:dyDescent="0.15"/>
    <row r="1259" ht="12" customHeight="1" x14ac:dyDescent="0.15"/>
    <row r="1260" ht="12" customHeight="1" x14ac:dyDescent="0.15"/>
    <row r="1261" ht="12" customHeight="1" x14ac:dyDescent="0.15"/>
    <row r="1262" ht="12" customHeight="1" x14ac:dyDescent="0.15"/>
    <row r="1263" ht="12" customHeight="1" x14ac:dyDescent="0.15"/>
    <row r="1264" ht="12" customHeight="1" x14ac:dyDescent="0.15"/>
    <row r="1265" ht="12" customHeight="1" x14ac:dyDescent="0.15"/>
    <row r="1266" ht="12" customHeight="1" x14ac:dyDescent="0.15"/>
    <row r="1267" ht="12" customHeight="1" x14ac:dyDescent="0.15"/>
    <row r="1268" ht="12" customHeight="1" x14ac:dyDescent="0.15"/>
    <row r="1269" ht="12" customHeight="1" x14ac:dyDescent="0.15"/>
    <row r="1270" ht="12" customHeight="1" x14ac:dyDescent="0.15"/>
    <row r="1271" ht="12" customHeight="1" x14ac:dyDescent="0.15"/>
    <row r="1272" ht="12" customHeight="1" x14ac:dyDescent="0.15"/>
    <row r="1273" ht="12" customHeight="1" x14ac:dyDescent="0.15"/>
    <row r="1274" ht="12" customHeight="1" x14ac:dyDescent="0.15"/>
    <row r="1275" ht="12" customHeight="1" x14ac:dyDescent="0.15"/>
    <row r="1276" ht="12" customHeight="1" x14ac:dyDescent="0.15"/>
    <row r="1277" ht="12" customHeight="1" x14ac:dyDescent="0.15"/>
    <row r="1278" ht="12" customHeight="1" x14ac:dyDescent="0.15"/>
    <row r="1279" ht="12" customHeight="1" x14ac:dyDescent="0.15"/>
    <row r="1280" ht="12" customHeight="1" x14ac:dyDescent="0.15"/>
    <row r="1281" ht="12" customHeight="1" x14ac:dyDescent="0.15"/>
    <row r="1282" ht="12" customHeight="1" x14ac:dyDescent="0.15"/>
    <row r="1283" ht="12" customHeight="1" x14ac:dyDescent="0.15"/>
    <row r="1284" ht="12" customHeight="1" x14ac:dyDescent="0.15"/>
    <row r="1285" ht="12" customHeight="1" x14ac:dyDescent="0.15"/>
    <row r="1286" ht="12" customHeight="1" x14ac:dyDescent="0.15"/>
    <row r="1287" ht="12" customHeight="1" x14ac:dyDescent="0.15"/>
    <row r="1288" ht="12" customHeight="1" x14ac:dyDescent="0.15"/>
    <row r="1289" ht="12" customHeight="1" x14ac:dyDescent="0.15"/>
    <row r="1290" ht="12" customHeight="1" x14ac:dyDescent="0.15"/>
    <row r="1291" ht="12" customHeight="1" x14ac:dyDescent="0.15"/>
    <row r="1292" ht="12" customHeight="1" x14ac:dyDescent="0.15"/>
    <row r="1293" ht="12" customHeight="1" x14ac:dyDescent="0.15"/>
    <row r="1294" ht="12" customHeight="1" x14ac:dyDescent="0.15"/>
    <row r="1295" ht="12" customHeight="1" x14ac:dyDescent="0.15"/>
    <row r="1296" ht="12" customHeight="1" x14ac:dyDescent="0.15"/>
    <row r="1297" ht="12" customHeight="1" x14ac:dyDescent="0.15"/>
    <row r="1298" ht="12" customHeight="1" x14ac:dyDescent="0.15"/>
    <row r="1299" ht="12" customHeight="1" x14ac:dyDescent="0.15"/>
    <row r="1300" ht="12" customHeight="1" x14ac:dyDescent="0.15"/>
    <row r="1301" ht="12" customHeight="1" x14ac:dyDescent="0.15"/>
    <row r="1302" ht="12" customHeight="1" x14ac:dyDescent="0.15"/>
    <row r="1303" ht="12" customHeight="1" x14ac:dyDescent="0.15"/>
    <row r="1304" ht="12" customHeight="1" x14ac:dyDescent="0.15"/>
    <row r="1305" ht="12" customHeight="1" x14ac:dyDescent="0.15"/>
    <row r="1306" ht="12" customHeight="1" x14ac:dyDescent="0.15"/>
    <row r="1307" ht="12" customHeight="1" x14ac:dyDescent="0.15"/>
    <row r="1308" ht="12" customHeight="1" x14ac:dyDescent="0.15"/>
    <row r="1309" ht="12" customHeight="1" x14ac:dyDescent="0.15"/>
    <row r="1310" ht="12" customHeight="1" x14ac:dyDescent="0.15"/>
    <row r="1311" ht="12" customHeight="1" x14ac:dyDescent="0.15"/>
    <row r="1312" ht="12" customHeight="1" x14ac:dyDescent="0.15"/>
    <row r="1313" ht="12" customHeight="1" x14ac:dyDescent="0.15"/>
    <row r="1314" ht="12" customHeight="1" x14ac:dyDescent="0.15"/>
    <row r="1315" ht="12" customHeight="1" x14ac:dyDescent="0.15"/>
    <row r="1316" ht="12" customHeight="1" x14ac:dyDescent="0.15"/>
    <row r="1317" ht="12" customHeight="1" x14ac:dyDescent="0.15"/>
    <row r="1318" ht="12" customHeight="1" x14ac:dyDescent="0.15"/>
    <row r="1319" ht="12" customHeight="1" x14ac:dyDescent="0.15"/>
    <row r="1320" ht="12" customHeight="1" x14ac:dyDescent="0.15"/>
    <row r="1321" ht="12" customHeight="1" x14ac:dyDescent="0.15"/>
    <row r="1322" ht="12" customHeight="1" x14ac:dyDescent="0.15"/>
    <row r="1323" ht="12" customHeight="1" x14ac:dyDescent="0.15"/>
    <row r="1324" ht="12" customHeight="1" x14ac:dyDescent="0.15"/>
    <row r="1325" ht="12" customHeight="1" x14ac:dyDescent="0.15"/>
    <row r="1326" ht="12" customHeight="1" x14ac:dyDescent="0.15"/>
    <row r="1327" ht="12" customHeight="1" x14ac:dyDescent="0.15"/>
    <row r="1328" ht="12" customHeight="1" x14ac:dyDescent="0.15"/>
    <row r="1329" ht="12" customHeight="1" x14ac:dyDescent="0.15"/>
    <row r="1330" ht="12" customHeight="1" x14ac:dyDescent="0.15"/>
    <row r="1331" ht="12" customHeight="1" x14ac:dyDescent="0.15"/>
    <row r="1332" ht="12" customHeight="1" x14ac:dyDescent="0.15"/>
    <row r="1333" ht="12" customHeight="1" x14ac:dyDescent="0.15"/>
    <row r="1334" ht="12" customHeight="1" x14ac:dyDescent="0.15"/>
    <row r="1335" ht="12" customHeight="1" x14ac:dyDescent="0.15"/>
    <row r="1336" ht="12" customHeight="1" x14ac:dyDescent="0.15"/>
    <row r="1337" ht="12" customHeight="1" x14ac:dyDescent="0.15"/>
    <row r="1338" ht="12" customHeight="1" x14ac:dyDescent="0.15"/>
    <row r="1339" ht="12" customHeight="1" x14ac:dyDescent="0.15"/>
    <row r="1340" ht="12" customHeight="1" x14ac:dyDescent="0.15"/>
    <row r="1341" ht="12" customHeight="1" x14ac:dyDescent="0.15"/>
    <row r="1342" ht="12" customHeight="1" x14ac:dyDescent="0.15"/>
    <row r="1343" ht="12" customHeight="1" x14ac:dyDescent="0.15"/>
    <row r="1344" ht="12" customHeight="1" x14ac:dyDescent="0.15"/>
    <row r="1345" ht="12" customHeight="1" x14ac:dyDescent="0.15"/>
    <row r="1346" ht="12" customHeight="1" x14ac:dyDescent="0.15"/>
    <row r="1347" ht="12" customHeight="1" x14ac:dyDescent="0.15"/>
    <row r="1348" ht="12" customHeight="1" x14ac:dyDescent="0.15"/>
    <row r="1349" ht="12" customHeight="1" x14ac:dyDescent="0.15"/>
    <row r="1350" ht="12" customHeight="1" x14ac:dyDescent="0.15"/>
    <row r="1351" ht="12" customHeight="1" x14ac:dyDescent="0.15"/>
    <row r="1352" ht="12" customHeight="1" x14ac:dyDescent="0.15"/>
    <row r="1353" ht="12" customHeight="1" x14ac:dyDescent="0.15"/>
    <row r="1354" ht="12" customHeight="1" x14ac:dyDescent="0.15"/>
    <row r="1355" ht="12" customHeight="1" x14ac:dyDescent="0.15"/>
    <row r="1356" ht="12" customHeight="1" x14ac:dyDescent="0.15"/>
    <row r="1357" ht="12" customHeight="1" x14ac:dyDescent="0.15"/>
    <row r="1358" ht="12" customHeight="1" x14ac:dyDescent="0.15"/>
    <row r="1359" ht="12" customHeight="1" x14ac:dyDescent="0.15"/>
    <row r="1360" ht="12" customHeight="1" x14ac:dyDescent="0.15"/>
    <row r="1361" ht="12" customHeight="1" x14ac:dyDescent="0.15"/>
    <row r="1362" ht="12" customHeight="1" x14ac:dyDescent="0.15"/>
    <row r="1363" ht="12" customHeight="1" x14ac:dyDescent="0.15"/>
    <row r="1364" ht="12" customHeight="1" x14ac:dyDescent="0.15"/>
    <row r="1365" ht="12" customHeight="1" x14ac:dyDescent="0.15"/>
    <row r="1366" ht="12" customHeight="1" x14ac:dyDescent="0.15"/>
    <row r="1367" ht="12" customHeight="1" x14ac:dyDescent="0.15"/>
    <row r="1368" ht="12" customHeight="1" x14ac:dyDescent="0.15"/>
    <row r="1369" ht="12" customHeight="1" x14ac:dyDescent="0.15"/>
    <row r="1370" ht="12" customHeight="1" x14ac:dyDescent="0.15"/>
    <row r="1371" ht="12" customHeight="1" x14ac:dyDescent="0.15"/>
    <row r="1372" ht="12" customHeight="1" x14ac:dyDescent="0.15"/>
    <row r="1373" ht="12" customHeight="1" x14ac:dyDescent="0.15"/>
    <row r="1374" ht="12" customHeight="1" x14ac:dyDescent="0.15"/>
    <row r="1375" ht="12" customHeight="1" x14ac:dyDescent="0.15"/>
    <row r="1376" ht="12" customHeight="1" x14ac:dyDescent="0.15"/>
    <row r="1377" ht="12" customHeight="1" x14ac:dyDescent="0.15"/>
    <row r="1378" ht="12" customHeight="1" x14ac:dyDescent="0.15"/>
    <row r="1379" ht="12" customHeight="1" x14ac:dyDescent="0.15"/>
    <row r="1380" ht="12" customHeight="1" x14ac:dyDescent="0.15"/>
    <row r="1381" ht="12" customHeight="1" x14ac:dyDescent="0.15"/>
    <row r="1382" ht="12" customHeight="1" x14ac:dyDescent="0.15"/>
    <row r="1383" ht="12" customHeight="1" x14ac:dyDescent="0.15"/>
    <row r="1384" ht="12" customHeight="1" x14ac:dyDescent="0.15"/>
    <row r="1385" ht="12" customHeight="1" x14ac:dyDescent="0.15"/>
    <row r="1386" ht="12" customHeight="1" x14ac:dyDescent="0.15"/>
    <row r="1387" ht="12" customHeight="1" x14ac:dyDescent="0.15"/>
    <row r="1388" ht="12" customHeight="1" x14ac:dyDescent="0.15"/>
    <row r="1389" ht="12" customHeight="1" x14ac:dyDescent="0.15"/>
    <row r="1390" ht="12" customHeight="1" x14ac:dyDescent="0.15"/>
    <row r="1391" ht="12" customHeight="1" x14ac:dyDescent="0.15"/>
    <row r="1392" ht="12" customHeight="1" x14ac:dyDescent="0.15"/>
    <row r="1393" ht="12" customHeight="1" x14ac:dyDescent="0.15"/>
    <row r="1394" ht="12" customHeight="1" x14ac:dyDescent="0.15"/>
    <row r="1395" ht="12" customHeight="1" x14ac:dyDescent="0.15"/>
    <row r="1396" ht="12" customHeight="1" x14ac:dyDescent="0.15"/>
    <row r="1397" ht="12" customHeight="1" x14ac:dyDescent="0.15"/>
    <row r="1398" ht="12" customHeight="1" x14ac:dyDescent="0.15"/>
    <row r="1399" ht="12" customHeight="1" x14ac:dyDescent="0.15"/>
    <row r="1400" ht="12" customHeight="1" x14ac:dyDescent="0.15"/>
    <row r="1401" ht="12" customHeight="1" x14ac:dyDescent="0.15"/>
    <row r="1402" ht="12" customHeight="1" x14ac:dyDescent="0.15"/>
    <row r="1403" ht="12" customHeight="1" x14ac:dyDescent="0.15"/>
    <row r="1404" ht="12" customHeight="1" x14ac:dyDescent="0.15"/>
    <row r="1405" ht="12" customHeight="1" x14ac:dyDescent="0.15"/>
    <row r="1406" ht="12" customHeight="1" x14ac:dyDescent="0.15"/>
    <row r="1407" ht="12" customHeight="1" x14ac:dyDescent="0.15"/>
    <row r="1408" ht="12" customHeight="1" x14ac:dyDescent="0.15"/>
    <row r="1409" ht="12" customHeight="1" x14ac:dyDescent="0.15"/>
    <row r="1410" ht="12" customHeight="1" x14ac:dyDescent="0.15"/>
    <row r="1411" ht="12" customHeight="1" x14ac:dyDescent="0.15"/>
    <row r="1412" ht="12" customHeight="1" x14ac:dyDescent="0.15"/>
    <row r="1413" ht="12" customHeight="1" x14ac:dyDescent="0.15"/>
    <row r="1414" ht="12" customHeight="1" x14ac:dyDescent="0.15"/>
    <row r="1415" ht="12" customHeight="1" x14ac:dyDescent="0.15"/>
    <row r="1416" ht="12" customHeight="1" x14ac:dyDescent="0.15"/>
    <row r="1417" ht="12" customHeight="1" x14ac:dyDescent="0.15"/>
  </sheetData>
  <mergeCells count="52">
    <mergeCell ref="A1:BD1"/>
    <mergeCell ref="F3:BD3"/>
    <mergeCell ref="AA5:AD8"/>
    <mergeCell ref="A9:E13"/>
    <mergeCell ref="AZ9:BD13"/>
    <mergeCell ref="N12:T13"/>
    <mergeCell ref="V12:AD13"/>
    <mergeCell ref="AF12:AN13"/>
    <mergeCell ref="X17:AG18"/>
    <mergeCell ref="AU17:AV24"/>
    <mergeCell ref="A20:E28"/>
    <mergeCell ref="R20:X21"/>
    <mergeCell ref="Y20:AM21"/>
    <mergeCell ref="I21:J29"/>
    <mergeCell ref="R22:X25"/>
    <mergeCell ref="Y22:AM25"/>
    <mergeCell ref="R26:X29"/>
    <mergeCell ref="Y26:AM29"/>
    <mergeCell ref="AU26:AV32"/>
    <mergeCell ref="R30:X33"/>
    <mergeCell ref="Y30:AM33"/>
    <mergeCell ref="I31:J39"/>
    <mergeCell ref="AU33:AV39"/>
    <mergeCell ref="R34:X37"/>
    <mergeCell ref="Y34:AM37"/>
    <mergeCell ref="A41:D44"/>
    <mergeCell ref="I41:J49"/>
    <mergeCell ref="P41:AO44"/>
    <mergeCell ref="AU41:AV49"/>
    <mergeCell ref="BA41:BD44"/>
    <mergeCell ref="X49:AG50"/>
    <mergeCell ref="AU51:AV59"/>
    <mergeCell ref="R52:X53"/>
    <mergeCell ref="Y52:AM53"/>
    <mergeCell ref="R54:X57"/>
    <mergeCell ref="Y54:AM57"/>
    <mergeCell ref="AU61:AV68"/>
    <mergeCell ref="R62:X65"/>
    <mergeCell ref="Y62:AM65"/>
    <mergeCell ref="R66:X69"/>
    <mergeCell ref="Y66:AM69"/>
    <mergeCell ref="AB77:AE80"/>
    <mergeCell ref="A57:E65"/>
    <mergeCell ref="R58:X61"/>
    <mergeCell ref="Y58:AM61"/>
    <mergeCell ref="I61:J68"/>
    <mergeCell ref="I51:J59"/>
    <mergeCell ref="A71:E75"/>
    <mergeCell ref="F71:J75"/>
    <mergeCell ref="AZ71:BD75"/>
    <mergeCell ref="N72:AI73"/>
    <mergeCell ref="AK72:AQ73"/>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9EA56-E7A7-48BC-8AEE-D53CA8BABF9C}">
  <dimension ref="A4:C38"/>
  <sheetViews>
    <sheetView zoomScale="70" zoomScaleNormal="70" workbookViewId="0"/>
  </sheetViews>
  <sheetFormatPr defaultRowHeight="15.75" x14ac:dyDescent="0.15"/>
  <cols>
    <col min="1" max="1" width="9" style="216"/>
    <col min="2" max="2" width="13.875" style="216" customWidth="1"/>
    <col min="3" max="3" width="66" style="216" customWidth="1"/>
    <col min="4" max="16384" width="9" style="216"/>
  </cols>
  <sheetData>
    <row r="4" spans="1:3" ht="21" x14ac:dyDescent="0.15">
      <c r="A4" s="215" t="s">
        <v>370</v>
      </c>
    </row>
    <row r="6" spans="1:3" ht="19.5" x14ac:dyDescent="0.15">
      <c r="B6" s="217" t="s">
        <v>371</v>
      </c>
      <c r="C6" s="218" t="s">
        <v>372</v>
      </c>
    </row>
    <row r="7" spans="1:3" ht="19.5" x14ac:dyDescent="0.15">
      <c r="B7" s="217" t="s">
        <v>373</v>
      </c>
      <c r="C7" s="218" t="s">
        <v>374</v>
      </c>
    </row>
    <row r="8" spans="1:3" ht="19.5" x14ac:dyDescent="0.15">
      <c r="B8" s="217"/>
      <c r="C8" s="218" t="s">
        <v>375</v>
      </c>
    </row>
    <row r="9" spans="1:3" ht="19.5" x14ac:dyDescent="0.15">
      <c r="B9" s="217" t="s">
        <v>376</v>
      </c>
      <c r="C9" s="218" t="s">
        <v>377</v>
      </c>
    </row>
    <row r="10" spans="1:3" ht="19.5" x14ac:dyDescent="0.15">
      <c r="B10" s="217" t="s">
        <v>378</v>
      </c>
      <c r="C10" s="218" t="s">
        <v>379</v>
      </c>
    </row>
    <row r="11" spans="1:3" ht="19.5" x14ac:dyDescent="0.15">
      <c r="B11" s="217" t="s">
        <v>380</v>
      </c>
      <c r="C11" s="218" t="s">
        <v>381</v>
      </c>
    </row>
    <row r="12" spans="1:3" ht="19.5" x14ac:dyDescent="0.15">
      <c r="B12" s="217"/>
      <c r="C12" s="218" t="s">
        <v>382</v>
      </c>
    </row>
    <row r="13" spans="1:3" ht="19.5" x14ac:dyDescent="0.15">
      <c r="B13" s="217" t="s">
        <v>383</v>
      </c>
      <c r="C13" s="218" t="s">
        <v>384</v>
      </c>
    </row>
    <row r="14" spans="1:3" ht="19.5" x14ac:dyDescent="0.15">
      <c r="B14" s="217" t="s">
        <v>385</v>
      </c>
      <c r="C14" s="218" t="s">
        <v>386</v>
      </c>
    </row>
    <row r="18" spans="1:3" ht="21" x14ac:dyDescent="0.15">
      <c r="A18" s="215" t="s">
        <v>387</v>
      </c>
    </row>
    <row r="20" spans="1:3" ht="19.5" x14ac:dyDescent="0.15">
      <c r="B20" s="217" t="s">
        <v>388</v>
      </c>
      <c r="C20" s="217"/>
    </row>
    <row r="21" spans="1:3" ht="19.5" x14ac:dyDescent="0.15">
      <c r="B21" s="217"/>
      <c r="C21" s="217"/>
    </row>
    <row r="22" spans="1:3" ht="19.5" x14ac:dyDescent="0.15">
      <c r="B22" s="219" t="s">
        <v>389</v>
      </c>
      <c r="C22" s="217" t="s">
        <v>390</v>
      </c>
    </row>
    <row r="23" spans="1:3" ht="19.5" x14ac:dyDescent="0.15">
      <c r="B23" s="219" t="s">
        <v>391</v>
      </c>
      <c r="C23" s="217" t="s">
        <v>392</v>
      </c>
    </row>
    <row r="24" spans="1:3" ht="19.5" x14ac:dyDescent="0.15">
      <c r="B24" s="219" t="s">
        <v>393</v>
      </c>
      <c r="C24" s="217" t="s">
        <v>394</v>
      </c>
    </row>
    <row r="25" spans="1:3" ht="19.5" x14ac:dyDescent="0.15">
      <c r="B25" s="219" t="s">
        <v>395</v>
      </c>
      <c r="C25" s="217" t="s">
        <v>396</v>
      </c>
    </row>
    <row r="26" spans="1:3" ht="19.5" x14ac:dyDescent="0.15">
      <c r="B26" s="219" t="s">
        <v>397</v>
      </c>
      <c r="C26" s="217" t="s">
        <v>398</v>
      </c>
    </row>
    <row r="27" spans="1:3" ht="19.5" x14ac:dyDescent="0.15">
      <c r="B27" s="219" t="s">
        <v>399</v>
      </c>
      <c r="C27" s="217" t="s">
        <v>400</v>
      </c>
    </row>
    <row r="28" spans="1:3" ht="19.5" x14ac:dyDescent="0.15">
      <c r="B28" s="219"/>
    </row>
    <row r="29" spans="1:3" ht="19.5" x14ac:dyDescent="0.15">
      <c r="B29" s="219"/>
      <c r="C29" s="217"/>
    </row>
    <row r="30" spans="1:3" ht="19.5" x14ac:dyDescent="0.15">
      <c r="B30" s="219"/>
      <c r="C30" s="217"/>
    </row>
    <row r="31" spans="1:3" ht="19.5" x14ac:dyDescent="0.15">
      <c r="B31" s="217"/>
      <c r="C31" s="217"/>
    </row>
    <row r="32" spans="1:3" ht="19.5" x14ac:dyDescent="0.15">
      <c r="B32" s="217" t="s">
        <v>401</v>
      </c>
      <c r="C32" s="217"/>
    </row>
    <row r="33" spans="2:3" ht="19.5" x14ac:dyDescent="0.15">
      <c r="B33" s="217"/>
      <c r="C33" s="217"/>
    </row>
    <row r="34" spans="2:3" ht="19.5" x14ac:dyDescent="0.15">
      <c r="B34" s="219" t="s">
        <v>389</v>
      </c>
      <c r="C34" s="217" t="s">
        <v>390</v>
      </c>
    </row>
    <row r="35" spans="2:3" ht="19.5" x14ac:dyDescent="0.15">
      <c r="B35" s="219" t="s">
        <v>391</v>
      </c>
      <c r="C35" s="217" t="s">
        <v>402</v>
      </c>
    </row>
    <row r="36" spans="2:3" ht="19.5" x14ac:dyDescent="0.15">
      <c r="B36" s="219" t="s">
        <v>403</v>
      </c>
      <c r="C36" s="217" t="s">
        <v>404</v>
      </c>
    </row>
    <row r="37" spans="2:3" ht="19.5" x14ac:dyDescent="0.15">
      <c r="B37" s="219" t="s">
        <v>405</v>
      </c>
      <c r="C37" s="217" t="s">
        <v>406</v>
      </c>
    </row>
    <row r="38" spans="2:3" ht="19.5" x14ac:dyDescent="0.15">
      <c r="B38" s="219" t="s">
        <v>407</v>
      </c>
      <c r="C38" s="217" t="s">
        <v>400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06589-2DA2-41AD-9143-ED943122AC86}">
  <dimension ref="A3:B46"/>
  <sheetViews>
    <sheetView zoomScale="70" zoomScaleNormal="70" workbookViewId="0"/>
  </sheetViews>
  <sheetFormatPr defaultRowHeight="15.75" x14ac:dyDescent="0.15"/>
  <cols>
    <col min="1" max="1" width="6.125" style="216" customWidth="1"/>
    <col min="2" max="2" width="88" style="220" customWidth="1"/>
    <col min="3" max="16384" width="9" style="216"/>
  </cols>
  <sheetData>
    <row r="3" spans="1:2" ht="21" x14ac:dyDescent="0.15">
      <c r="A3" s="215" t="s">
        <v>408</v>
      </c>
    </row>
    <row r="4" spans="1:2" ht="21" x14ac:dyDescent="0.15">
      <c r="A4" s="215"/>
    </row>
    <row r="5" spans="1:2" x14ac:dyDescent="0.15">
      <c r="A5" s="221" t="s">
        <v>389</v>
      </c>
      <c r="B5" s="222" t="s">
        <v>409</v>
      </c>
    </row>
    <row r="6" spans="1:2" x14ac:dyDescent="0.15">
      <c r="A6" s="221" t="s">
        <v>391</v>
      </c>
      <c r="B6" s="222" t="s">
        <v>410</v>
      </c>
    </row>
    <row r="7" spans="1:2" x14ac:dyDescent="0.15">
      <c r="B7" s="220" t="s">
        <v>411</v>
      </c>
    </row>
    <row r="8" spans="1:2" x14ac:dyDescent="0.15">
      <c r="B8" s="220" t="s">
        <v>412</v>
      </c>
    </row>
    <row r="9" spans="1:2" x14ac:dyDescent="0.15">
      <c r="A9" s="221" t="s">
        <v>403</v>
      </c>
      <c r="B9" s="222" t="s">
        <v>413</v>
      </c>
    </row>
    <row r="10" spans="1:2" ht="20.25" customHeight="1" x14ac:dyDescent="0.15">
      <c r="A10" s="221" t="s">
        <v>405</v>
      </c>
      <c r="B10" s="222" t="s">
        <v>414</v>
      </c>
    </row>
    <row r="11" spans="1:2" x14ac:dyDescent="0.15">
      <c r="B11" s="220" t="s">
        <v>415</v>
      </c>
    </row>
    <row r="12" spans="1:2" x14ac:dyDescent="0.15">
      <c r="B12" s="220" t="s">
        <v>416</v>
      </c>
    </row>
    <row r="13" spans="1:2" x14ac:dyDescent="0.15">
      <c r="B13" s="220" t="s">
        <v>417</v>
      </c>
    </row>
    <row r="14" spans="1:2" x14ac:dyDescent="0.15">
      <c r="B14" s="220" t="s">
        <v>418</v>
      </c>
    </row>
    <row r="15" spans="1:2" x14ac:dyDescent="0.15">
      <c r="B15" s="220" t="s">
        <v>419</v>
      </c>
    </row>
    <row r="16" spans="1:2" x14ac:dyDescent="0.15">
      <c r="B16" s="220" t="s">
        <v>420</v>
      </c>
    </row>
    <row r="17" spans="1:2" x14ac:dyDescent="0.15">
      <c r="A17" s="221" t="s">
        <v>407</v>
      </c>
      <c r="B17" s="222" t="s">
        <v>421</v>
      </c>
    </row>
    <row r="18" spans="1:2" x14ac:dyDescent="0.15">
      <c r="B18" s="220" t="s">
        <v>422</v>
      </c>
    </row>
    <row r="19" spans="1:2" x14ac:dyDescent="0.15">
      <c r="B19" s="220" t="s">
        <v>423</v>
      </c>
    </row>
    <row r="20" spans="1:2" x14ac:dyDescent="0.15">
      <c r="A20" s="221" t="s">
        <v>424</v>
      </c>
      <c r="B20" s="222" t="s">
        <v>425</v>
      </c>
    </row>
    <row r="21" spans="1:2" x14ac:dyDescent="0.15">
      <c r="A21" s="221"/>
      <c r="B21" s="220" t="s">
        <v>426</v>
      </c>
    </row>
    <row r="22" spans="1:2" x14ac:dyDescent="0.15">
      <c r="A22" s="221" t="s">
        <v>427</v>
      </c>
      <c r="B22" s="222" t="s">
        <v>428</v>
      </c>
    </row>
    <row r="23" spans="1:2" x14ac:dyDescent="0.15">
      <c r="A23" s="221"/>
      <c r="B23" s="222" t="s">
        <v>429</v>
      </c>
    </row>
    <row r="24" spans="1:2" x14ac:dyDescent="0.15">
      <c r="A24" s="221" t="s">
        <v>430</v>
      </c>
      <c r="B24" s="222" t="s">
        <v>431</v>
      </c>
    </row>
    <row r="25" spans="1:2" x14ac:dyDescent="0.15">
      <c r="A25" s="221" t="s">
        <v>432</v>
      </c>
      <c r="B25" s="222" t="s">
        <v>433</v>
      </c>
    </row>
    <row r="28" spans="1:2" ht="21" x14ac:dyDescent="0.15">
      <c r="A28" s="215" t="s">
        <v>434</v>
      </c>
      <c r="B28" s="222"/>
    </row>
    <row r="29" spans="1:2" ht="21" x14ac:dyDescent="0.15">
      <c r="A29" s="215"/>
      <c r="B29" s="222"/>
    </row>
    <row r="30" spans="1:2" x14ac:dyDescent="0.15">
      <c r="A30" s="221" t="s">
        <v>389</v>
      </c>
      <c r="B30" s="222" t="s">
        <v>435</v>
      </c>
    </row>
    <row r="31" spans="1:2" x14ac:dyDescent="0.15">
      <c r="A31" s="221" t="s">
        <v>391</v>
      </c>
      <c r="B31" s="222" t="s">
        <v>436</v>
      </c>
    </row>
    <row r="32" spans="1:2" x14ac:dyDescent="0.15">
      <c r="A32" s="221" t="s">
        <v>403</v>
      </c>
      <c r="B32" s="222" t="s">
        <v>437</v>
      </c>
    </row>
    <row r="33" spans="1:2" x14ac:dyDescent="0.15">
      <c r="A33" s="221"/>
      <c r="B33" s="222" t="s">
        <v>438</v>
      </c>
    </row>
    <row r="34" spans="1:2" x14ac:dyDescent="0.15">
      <c r="A34" s="221" t="s">
        <v>405</v>
      </c>
      <c r="B34" s="222" t="s">
        <v>439</v>
      </c>
    </row>
    <row r="35" spans="1:2" x14ac:dyDescent="0.15">
      <c r="A35" s="221" t="s">
        <v>407</v>
      </c>
      <c r="B35" s="222" t="s">
        <v>440</v>
      </c>
    </row>
    <row r="36" spans="1:2" x14ac:dyDescent="0.15">
      <c r="A36" s="221" t="s">
        <v>424</v>
      </c>
      <c r="B36" s="222" t="s">
        <v>441</v>
      </c>
    </row>
    <row r="37" spans="1:2" x14ac:dyDescent="0.15">
      <c r="A37" s="221" t="s">
        <v>427</v>
      </c>
      <c r="B37" s="222" t="s">
        <v>442</v>
      </c>
    </row>
    <row r="38" spans="1:2" x14ac:dyDescent="0.15">
      <c r="B38" s="222" t="s">
        <v>443</v>
      </c>
    </row>
    <row r="39" spans="1:2" x14ac:dyDescent="0.15">
      <c r="B39" s="216"/>
    </row>
    <row r="40" spans="1:2" x14ac:dyDescent="0.15">
      <c r="B40" s="216"/>
    </row>
    <row r="41" spans="1:2" x14ac:dyDescent="0.15">
      <c r="B41" s="216"/>
    </row>
    <row r="42" spans="1:2" x14ac:dyDescent="0.15">
      <c r="B42" s="216"/>
    </row>
    <row r="43" spans="1:2" x14ac:dyDescent="0.15">
      <c r="B43" s="216"/>
    </row>
    <row r="44" spans="1:2" x14ac:dyDescent="0.15">
      <c r="B44" s="216"/>
    </row>
    <row r="45" spans="1:2" x14ac:dyDescent="0.15">
      <c r="B45" s="216"/>
    </row>
    <row r="46" spans="1:2" x14ac:dyDescent="0.15">
      <c r="B46" s="216"/>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31"/>
  <sheetViews>
    <sheetView zoomScale="40" zoomScaleNormal="40" workbookViewId="0">
      <selection activeCell="Q16" sqref="Q16"/>
    </sheetView>
  </sheetViews>
  <sheetFormatPr defaultRowHeight="15.75" x14ac:dyDescent="0.15"/>
  <cols>
    <col min="1" max="1" width="4.625" style="13" customWidth="1"/>
    <col min="2" max="2" width="6.125" style="13" customWidth="1"/>
    <col min="3" max="3" width="40.625" style="13" customWidth="1"/>
    <col min="4" max="4" width="27.75" style="13" customWidth="1"/>
    <col min="5" max="6" width="4.625" style="13" customWidth="1"/>
    <col min="7" max="7" width="6.125" style="13" customWidth="1"/>
    <col min="8" max="8" width="40.625" style="13" customWidth="1"/>
    <col min="9" max="9" width="27.75" style="13" customWidth="1"/>
    <col min="10" max="16384" width="9" style="13"/>
  </cols>
  <sheetData>
    <row r="2" spans="1:9" ht="63" customHeight="1" x14ac:dyDescent="0.15">
      <c r="A2" s="240" t="s">
        <v>265</v>
      </c>
      <c r="B2" s="241"/>
      <c r="C2" s="241"/>
      <c r="D2" s="241"/>
      <c r="E2" s="241"/>
      <c r="F2" s="241"/>
      <c r="G2" s="241"/>
      <c r="H2" s="241"/>
      <c r="I2" s="241"/>
    </row>
    <row r="3" spans="1:9" ht="63" customHeight="1" x14ac:dyDescent="0.15">
      <c r="A3" s="242"/>
      <c r="B3" s="242"/>
      <c r="C3" s="242"/>
      <c r="D3" s="242"/>
      <c r="E3" s="242"/>
      <c r="F3" s="242"/>
      <c r="G3" s="242"/>
      <c r="H3" s="242"/>
      <c r="I3" s="242"/>
    </row>
    <row r="4" spans="1:9" ht="13.5" customHeight="1" x14ac:dyDescent="0.15">
      <c r="B4" s="14"/>
      <c r="C4" s="14"/>
      <c r="D4" s="14"/>
    </row>
    <row r="5" spans="1:9" s="16" customFormat="1" ht="50.1" customHeight="1" x14ac:dyDescent="0.15">
      <c r="A5" s="233" t="s">
        <v>26</v>
      </c>
      <c r="B5" s="233"/>
      <c r="C5" s="233"/>
      <c r="D5" s="233"/>
      <c r="E5" s="15"/>
      <c r="F5" s="234" t="s">
        <v>27</v>
      </c>
      <c r="G5" s="235"/>
      <c r="H5" s="235"/>
      <c r="I5" s="236"/>
    </row>
    <row r="6" spans="1:9" s="16" customFormat="1" ht="66" customHeight="1" x14ac:dyDescent="0.15">
      <c r="A6" s="237"/>
      <c r="B6" s="237"/>
      <c r="C6" s="17" t="s">
        <v>28</v>
      </c>
      <c r="D6" s="17" t="s">
        <v>29</v>
      </c>
      <c r="F6" s="238"/>
      <c r="G6" s="239"/>
      <c r="H6" s="18" t="s">
        <v>28</v>
      </c>
      <c r="I6" s="34" t="s">
        <v>29</v>
      </c>
    </row>
    <row r="7" spans="1:9" s="16" customFormat="1" ht="66" customHeight="1" x14ac:dyDescent="0.15">
      <c r="A7" s="229" t="s">
        <v>30</v>
      </c>
      <c r="B7" s="19">
        <v>1</v>
      </c>
      <c r="C7" s="20" t="s">
        <v>39</v>
      </c>
      <c r="D7" s="21" t="s">
        <v>43</v>
      </c>
      <c r="F7" s="226" t="s">
        <v>21</v>
      </c>
      <c r="G7" s="22">
        <v>17</v>
      </c>
      <c r="H7" s="20" t="s">
        <v>86</v>
      </c>
      <c r="I7" s="21" t="s">
        <v>45</v>
      </c>
    </row>
    <row r="8" spans="1:9" s="16" customFormat="1" ht="66" customHeight="1" x14ac:dyDescent="0.15">
      <c r="A8" s="230"/>
      <c r="B8" s="19">
        <v>2</v>
      </c>
      <c r="C8" s="20" t="s">
        <v>40</v>
      </c>
      <c r="D8" s="21" t="s">
        <v>44</v>
      </c>
      <c r="F8" s="227"/>
      <c r="G8" s="22">
        <v>18</v>
      </c>
      <c r="H8" s="23" t="s">
        <v>63</v>
      </c>
      <c r="I8" s="21" t="s">
        <v>44</v>
      </c>
    </row>
    <row r="9" spans="1:9" s="16" customFormat="1" ht="66" customHeight="1" x14ac:dyDescent="0.15">
      <c r="A9" s="230"/>
      <c r="B9" s="19">
        <v>3</v>
      </c>
      <c r="C9" s="20" t="s">
        <v>100</v>
      </c>
      <c r="D9" s="21" t="s">
        <v>45</v>
      </c>
      <c r="F9" s="228"/>
      <c r="G9" s="22">
        <v>19</v>
      </c>
      <c r="H9" s="20" t="s">
        <v>64</v>
      </c>
      <c r="I9" s="21" t="s">
        <v>44</v>
      </c>
    </row>
    <row r="10" spans="1:9" s="16" customFormat="1" ht="66" customHeight="1" x14ac:dyDescent="0.15">
      <c r="A10" s="231"/>
      <c r="B10" s="19">
        <v>4</v>
      </c>
      <c r="C10" s="20" t="s">
        <v>42</v>
      </c>
      <c r="D10" s="21" t="s">
        <v>46</v>
      </c>
      <c r="F10" s="226" t="s">
        <v>22</v>
      </c>
      <c r="G10" s="22">
        <v>20</v>
      </c>
      <c r="H10" s="20" t="s">
        <v>65</v>
      </c>
      <c r="I10" s="21" t="s">
        <v>44</v>
      </c>
    </row>
    <row r="11" spans="1:9" s="16" customFormat="1" ht="66" customHeight="1" x14ac:dyDescent="0.15">
      <c r="A11" s="232" t="s">
        <v>31</v>
      </c>
      <c r="B11" s="19">
        <v>5</v>
      </c>
      <c r="C11" s="20" t="s">
        <v>47</v>
      </c>
      <c r="D11" s="21" t="s">
        <v>51</v>
      </c>
      <c r="F11" s="227"/>
      <c r="G11" s="22">
        <v>21</v>
      </c>
      <c r="H11" s="20" t="s">
        <v>66</v>
      </c>
      <c r="I11" s="21" t="s">
        <v>51</v>
      </c>
    </row>
    <row r="12" spans="1:9" s="16" customFormat="1" ht="66" customHeight="1" x14ac:dyDescent="0.15">
      <c r="A12" s="230"/>
      <c r="B12" s="19">
        <v>6</v>
      </c>
      <c r="C12" s="20" t="s">
        <v>48</v>
      </c>
      <c r="D12" s="21" t="s">
        <v>44</v>
      </c>
      <c r="F12" s="228"/>
      <c r="G12" s="22">
        <v>22</v>
      </c>
      <c r="H12" s="20" t="s">
        <v>67</v>
      </c>
      <c r="I12" s="21" t="s">
        <v>46</v>
      </c>
    </row>
    <row r="13" spans="1:9" s="16" customFormat="1" ht="66" customHeight="1" x14ac:dyDescent="0.15">
      <c r="A13" s="230"/>
      <c r="B13" s="19">
        <v>7</v>
      </c>
      <c r="C13" s="20" t="s">
        <v>49</v>
      </c>
      <c r="D13" s="21" t="s">
        <v>43</v>
      </c>
      <c r="F13" s="226" t="s">
        <v>33</v>
      </c>
      <c r="G13" s="22">
        <v>23</v>
      </c>
      <c r="H13" s="20" t="s">
        <v>270</v>
      </c>
      <c r="I13" s="21" t="s">
        <v>43</v>
      </c>
    </row>
    <row r="14" spans="1:9" s="16" customFormat="1" ht="66" customHeight="1" x14ac:dyDescent="0.15">
      <c r="A14" s="230"/>
      <c r="B14" s="19">
        <v>8</v>
      </c>
      <c r="C14" s="20" t="s">
        <v>50</v>
      </c>
      <c r="D14" s="21" t="s">
        <v>45</v>
      </c>
      <c r="F14" s="227"/>
      <c r="G14" s="22">
        <v>24</v>
      </c>
      <c r="H14" s="20" t="s">
        <v>68</v>
      </c>
      <c r="I14" s="21" t="s">
        <v>44</v>
      </c>
    </row>
    <row r="15" spans="1:9" s="16" customFormat="1" ht="66" customHeight="1" x14ac:dyDescent="0.15">
      <c r="A15" s="229" t="s">
        <v>32</v>
      </c>
      <c r="B15" s="19">
        <v>9</v>
      </c>
      <c r="C15" s="20" t="s">
        <v>52</v>
      </c>
      <c r="D15" s="21" t="s">
        <v>56</v>
      </c>
      <c r="F15" s="228"/>
      <c r="G15" s="22">
        <v>25</v>
      </c>
      <c r="H15" s="20" t="s">
        <v>101</v>
      </c>
      <c r="I15" s="21" t="s">
        <v>45</v>
      </c>
    </row>
    <row r="16" spans="1:9" s="16" customFormat="1" ht="66" customHeight="1" x14ac:dyDescent="0.15">
      <c r="A16" s="230"/>
      <c r="B16" s="19">
        <v>10</v>
      </c>
      <c r="C16" s="20" t="s">
        <v>53</v>
      </c>
      <c r="D16" s="21" t="s">
        <v>46</v>
      </c>
      <c r="F16" s="226" t="s">
        <v>34</v>
      </c>
      <c r="G16" s="22">
        <v>26</v>
      </c>
      <c r="H16" s="20" t="s">
        <v>69</v>
      </c>
      <c r="I16" s="21" t="s">
        <v>43</v>
      </c>
    </row>
    <row r="17" spans="1:9" s="16" customFormat="1" ht="66" customHeight="1" x14ac:dyDescent="0.15">
      <c r="A17" s="230"/>
      <c r="B17" s="19">
        <v>11</v>
      </c>
      <c r="C17" s="20" t="s">
        <v>54</v>
      </c>
      <c r="D17" s="21" t="s">
        <v>57</v>
      </c>
      <c r="F17" s="227"/>
      <c r="G17" s="22">
        <v>27</v>
      </c>
      <c r="H17" s="20" t="s">
        <v>70</v>
      </c>
      <c r="I17" s="21" t="s">
        <v>51</v>
      </c>
    </row>
    <row r="18" spans="1:9" s="16" customFormat="1" ht="66" customHeight="1" x14ac:dyDescent="0.15">
      <c r="A18" s="231"/>
      <c r="B18" s="19">
        <v>12</v>
      </c>
      <c r="C18" s="20" t="s">
        <v>55</v>
      </c>
      <c r="D18" s="21" t="s">
        <v>58</v>
      </c>
      <c r="F18" s="228"/>
      <c r="G18" s="22">
        <v>28</v>
      </c>
      <c r="H18" s="23" t="s">
        <v>71</v>
      </c>
      <c r="I18" s="21" t="s">
        <v>44</v>
      </c>
    </row>
    <row r="19" spans="1:9" s="16" customFormat="1" ht="66" customHeight="1" x14ac:dyDescent="0.15">
      <c r="A19" s="229" t="s">
        <v>20</v>
      </c>
      <c r="B19" s="19">
        <v>13</v>
      </c>
      <c r="C19" s="20" t="s">
        <v>59</v>
      </c>
      <c r="D19" s="21" t="s">
        <v>44</v>
      </c>
      <c r="F19" s="226" t="s">
        <v>35</v>
      </c>
      <c r="G19" s="22">
        <v>29</v>
      </c>
      <c r="H19" s="20" t="s">
        <v>72</v>
      </c>
      <c r="I19" s="21" t="s">
        <v>46</v>
      </c>
    </row>
    <row r="20" spans="1:9" s="16" customFormat="1" ht="66" customHeight="1" x14ac:dyDescent="0.15">
      <c r="A20" s="230"/>
      <c r="B20" s="19">
        <v>14</v>
      </c>
      <c r="C20" s="20" t="s">
        <v>60</v>
      </c>
      <c r="D20" s="21" t="s">
        <v>51</v>
      </c>
      <c r="F20" s="227"/>
      <c r="G20" s="22">
        <v>30</v>
      </c>
      <c r="H20" s="20" t="s">
        <v>73</v>
      </c>
      <c r="I20" s="21" t="s">
        <v>44</v>
      </c>
    </row>
    <row r="21" spans="1:9" s="16" customFormat="1" ht="66" customHeight="1" x14ac:dyDescent="0.15">
      <c r="A21" s="230"/>
      <c r="B21" s="19">
        <v>15</v>
      </c>
      <c r="C21" s="20" t="s">
        <v>61</v>
      </c>
      <c r="D21" s="21" t="s">
        <v>51</v>
      </c>
      <c r="F21" s="228"/>
      <c r="G21" s="22">
        <v>31</v>
      </c>
      <c r="H21" s="23" t="s">
        <v>74</v>
      </c>
      <c r="I21" s="21" t="s">
        <v>56</v>
      </c>
    </row>
    <row r="22" spans="1:9" ht="66" customHeight="1" x14ac:dyDescent="0.15">
      <c r="A22" s="231"/>
      <c r="B22" s="19">
        <v>16</v>
      </c>
      <c r="C22" s="20" t="s">
        <v>62</v>
      </c>
      <c r="D22" s="21" t="s">
        <v>43</v>
      </c>
      <c r="F22" s="24"/>
      <c r="G22" s="25"/>
      <c r="H22" s="26"/>
      <c r="I22" s="27"/>
    </row>
    <row r="23" spans="1:9" ht="50.1" customHeight="1" x14ac:dyDescent="0.15">
      <c r="A23" s="24"/>
      <c r="B23" s="28"/>
      <c r="C23" s="29"/>
      <c r="D23" s="30"/>
      <c r="F23" s="24"/>
      <c r="G23" s="25"/>
      <c r="H23" s="26"/>
      <c r="I23" s="27"/>
    </row>
    <row r="24" spans="1:9" ht="50.1" customHeight="1" x14ac:dyDescent="0.15">
      <c r="A24" s="24"/>
      <c r="B24" s="25"/>
      <c r="C24" s="31"/>
      <c r="D24" s="27"/>
      <c r="F24" s="24"/>
      <c r="G24" s="25"/>
      <c r="H24" s="32"/>
      <c r="I24" s="27"/>
    </row>
    <row r="25" spans="1:9" ht="50.1" customHeight="1" x14ac:dyDescent="0.15">
      <c r="A25" s="24"/>
      <c r="B25" s="25"/>
      <c r="C25" s="31"/>
      <c r="D25" s="27"/>
      <c r="F25" s="24"/>
      <c r="G25" s="25"/>
      <c r="H25" s="32"/>
      <c r="I25" s="27"/>
    </row>
    <row r="26" spans="1:9" ht="50.1" customHeight="1" x14ac:dyDescent="0.15">
      <c r="A26" s="24"/>
      <c r="B26" s="25"/>
      <c r="C26" s="31"/>
      <c r="D26" s="27"/>
      <c r="F26" s="24"/>
      <c r="G26" s="25"/>
      <c r="H26" s="32"/>
      <c r="I26" s="27"/>
    </row>
    <row r="27" spans="1:9" ht="50.1" customHeight="1" x14ac:dyDescent="0.15">
      <c r="F27" s="24"/>
      <c r="G27" s="25"/>
      <c r="H27" s="26"/>
      <c r="I27" s="27"/>
    </row>
    <row r="28" spans="1:9" ht="50.1" customHeight="1" x14ac:dyDescent="0.15">
      <c r="F28" s="24"/>
      <c r="G28" s="25"/>
      <c r="H28" s="32"/>
      <c r="I28" s="27"/>
    </row>
    <row r="29" spans="1:9" ht="50.1" customHeight="1" x14ac:dyDescent="0.15">
      <c r="F29" s="24"/>
      <c r="G29" s="25"/>
      <c r="H29" s="26"/>
      <c r="I29" s="27"/>
    </row>
    <row r="30" spans="1:9" ht="50.1" customHeight="1" x14ac:dyDescent="0.15">
      <c r="F30" s="24"/>
      <c r="G30" s="25"/>
      <c r="H30" s="32"/>
      <c r="I30" s="27"/>
    </row>
    <row r="31" spans="1:9" x14ac:dyDescent="0.15">
      <c r="F31" s="33"/>
      <c r="G31" s="33"/>
      <c r="H31" s="33"/>
      <c r="I31" s="33"/>
    </row>
  </sheetData>
  <mergeCells count="14">
    <mergeCell ref="A5:D5"/>
    <mergeCell ref="F5:I5"/>
    <mergeCell ref="A6:B6"/>
    <mergeCell ref="F6:G6"/>
    <mergeCell ref="A2:I3"/>
    <mergeCell ref="F13:F15"/>
    <mergeCell ref="F16:F18"/>
    <mergeCell ref="F19:F21"/>
    <mergeCell ref="A7:A10"/>
    <mergeCell ref="A11:A14"/>
    <mergeCell ref="A15:A18"/>
    <mergeCell ref="A19:A22"/>
    <mergeCell ref="F7:F9"/>
    <mergeCell ref="F10:F12"/>
  </mergeCells>
  <phoneticPr fontId="1"/>
  <pageMargins left="0.59055118110236227" right="0.59055118110236227" top="0.78740157480314965" bottom="0.78740157480314965" header="0" footer="0"/>
  <pageSetup paperSize="9" scale="55" orientation="portrait" horizontalDpi="4294967293" verticalDpi="0" r:id="rId1"/>
  <rowBreaks count="1" manualBreakCount="1">
    <brk id="3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3"/>
  <sheetViews>
    <sheetView zoomScale="70" zoomScaleNormal="70" zoomScaleSheetLayoutView="70" workbookViewId="0"/>
  </sheetViews>
  <sheetFormatPr defaultRowHeight="24" x14ac:dyDescent="0.15"/>
  <cols>
    <col min="1" max="1" width="5.125" style="71" customWidth="1"/>
    <col min="2" max="2" width="7" style="71" customWidth="1"/>
    <col min="3" max="3" width="7.125" style="71" customWidth="1"/>
    <col min="4" max="4" width="6.5" style="71" customWidth="1"/>
    <col min="5" max="5" width="22.25" style="71" customWidth="1"/>
    <col min="6" max="6" width="4.625" style="71" customWidth="1"/>
    <col min="7" max="7" width="3.625" style="71" customWidth="1"/>
    <col min="8" max="8" width="4.625" style="71" customWidth="1"/>
    <col min="9" max="9" width="22.25" style="71" customWidth="1"/>
    <col min="10" max="10" width="6.5" style="71" customWidth="1"/>
    <col min="11" max="12" width="5.125" style="71" customWidth="1"/>
    <col min="13" max="13" width="7.125" style="71" customWidth="1"/>
    <col min="14" max="14" width="7" style="71" customWidth="1"/>
    <col min="15" max="15" width="6.5" style="71" customWidth="1"/>
    <col min="16" max="16" width="22.25" style="71" customWidth="1"/>
    <col min="17" max="17" width="4.75" style="71" customWidth="1"/>
    <col min="18" max="18" width="3.625" style="71" customWidth="1"/>
    <col min="19" max="19" width="4.625" style="71" customWidth="1"/>
    <col min="20" max="20" width="22.25" style="71" customWidth="1"/>
    <col min="21" max="21" width="6.5" style="71" customWidth="1"/>
    <col min="22" max="22" width="5.125" style="72" customWidth="1"/>
    <col min="23" max="16384" width="9" style="72"/>
  </cols>
  <sheetData>
    <row r="1" spans="2:21" ht="18.75" customHeight="1" x14ac:dyDescent="0.15">
      <c r="B1" s="249" t="s">
        <v>103</v>
      </c>
      <c r="C1" s="250"/>
      <c r="D1" s="250"/>
      <c r="E1" s="250"/>
      <c r="F1" s="250"/>
      <c r="G1" s="250"/>
      <c r="H1" s="250"/>
      <c r="I1" s="250"/>
      <c r="J1" s="250"/>
      <c r="M1" s="249" t="s">
        <v>104</v>
      </c>
      <c r="N1" s="250"/>
      <c r="O1" s="250"/>
      <c r="P1" s="250"/>
      <c r="Q1" s="250"/>
      <c r="R1" s="250"/>
      <c r="S1" s="250"/>
      <c r="T1" s="250"/>
      <c r="U1" s="250"/>
    </row>
    <row r="2" spans="2:21" ht="26.25" customHeight="1" x14ac:dyDescent="0.15">
      <c r="B2" s="51" t="s">
        <v>105</v>
      </c>
      <c r="C2" s="51" t="s">
        <v>0</v>
      </c>
      <c r="D2" s="243" t="s">
        <v>1</v>
      </c>
      <c r="E2" s="255"/>
      <c r="F2" s="251" t="s">
        <v>2</v>
      </c>
      <c r="G2" s="251"/>
      <c r="H2" s="251"/>
      <c r="I2" s="243" t="s">
        <v>3</v>
      </c>
      <c r="J2" s="255"/>
      <c r="K2" s="73"/>
      <c r="L2" s="73"/>
      <c r="M2" s="51" t="s">
        <v>105</v>
      </c>
      <c r="N2" s="51" t="s">
        <v>0</v>
      </c>
      <c r="O2" s="243" t="s">
        <v>1</v>
      </c>
      <c r="P2" s="244"/>
      <c r="Q2" s="243" t="s">
        <v>2</v>
      </c>
      <c r="R2" s="252"/>
      <c r="S2" s="244"/>
      <c r="T2" s="243" t="s">
        <v>3</v>
      </c>
      <c r="U2" s="244"/>
    </row>
    <row r="3" spans="2:21" ht="15.75" customHeight="1" x14ac:dyDescent="0.15">
      <c r="B3" s="51">
        <v>1</v>
      </c>
      <c r="C3" s="74">
        <v>0.375</v>
      </c>
      <c r="D3" s="256" t="s">
        <v>75</v>
      </c>
      <c r="E3" s="254"/>
      <c r="F3" s="75">
        <v>10</v>
      </c>
      <c r="G3" s="51" t="s">
        <v>4</v>
      </c>
      <c r="H3" s="75">
        <v>5</v>
      </c>
      <c r="I3" s="243" t="s">
        <v>18</v>
      </c>
      <c r="J3" s="244"/>
      <c r="M3" s="51">
        <v>1</v>
      </c>
      <c r="N3" s="74">
        <v>0.375</v>
      </c>
      <c r="O3" s="243" t="s">
        <v>79</v>
      </c>
      <c r="P3" s="244"/>
      <c r="Q3" s="75">
        <v>11</v>
      </c>
      <c r="R3" s="51" t="s">
        <v>4</v>
      </c>
      <c r="S3" s="75">
        <v>5</v>
      </c>
      <c r="T3" s="243" t="s">
        <v>81</v>
      </c>
      <c r="U3" s="244"/>
    </row>
    <row r="4" spans="2:21" ht="15.75" customHeight="1" x14ac:dyDescent="0.15">
      <c r="B4" s="51">
        <v>2</v>
      </c>
      <c r="C4" s="74">
        <v>0.38055555555555554</v>
      </c>
      <c r="D4" s="256" t="s">
        <v>17</v>
      </c>
      <c r="E4" s="254"/>
      <c r="F4" s="75">
        <v>7</v>
      </c>
      <c r="G4" s="51" t="s">
        <v>4</v>
      </c>
      <c r="H4" s="75">
        <v>5</v>
      </c>
      <c r="I4" s="243" t="s">
        <v>78</v>
      </c>
      <c r="J4" s="244"/>
      <c r="M4" s="51">
        <v>2</v>
      </c>
      <c r="N4" s="74">
        <v>0.38055555555555554</v>
      </c>
      <c r="O4" s="243" t="s">
        <v>83</v>
      </c>
      <c r="P4" s="244"/>
      <c r="Q4" s="75">
        <v>8</v>
      </c>
      <c r="R4" s="51" t="s">
        <v>4</v>
      </c>
      <c r="S4" s="75">
        <v>4</v>
      </c>
      <c r="T4" s="243" t="s">
        <v>19</v>
      </c>
      <c r="U4" s="244"/>
    </row>
    <row r="5" spans="2:21" ht="15.75" customHeight="1" x14ac:dyDescent="0.15">
      <c r="B5" s="51">
        <v>3</v>
      </c>
      <c r="C5" s="74">
        <v>0.38611111111111102</v>
      </c>
      <c r="D5" s="256" t="s">
        <v>76</v>
      </c>
      <c r="E5" s="254"/>
      <c r="F5" s="75">
        <v>11</v>
      </c>
      <c r="G5" s="51" t="s">
        <v>4</v>
      </c>
      <c r="H5" s="75">
        <v>7</v>
      </c>
      <c r="I5" s="243" t="s">
        <v>23</v>
      </c>
      <c r="J5" s="244"/>
      <c r="M5" s="51">
        <v>3</v>
      </c>
      <c r="N5" s="74">
        <v>0.38611111111111102</v>
      </c>
      <c r="O5" s="243" t="s">
        <v>80</v>
      </c>
      <c r="P5" s="244"/>
      <c r="Q5" s="75">
        <v>10</v>
      </c>
      <c r="R5" s="51" t="s">
        <v>4</v>
      </c>
      <c r="S5" s="75">
        <v>5</v>
      </c>
      <c r="T5" s="243" t="s">
        <v>82</v>
      </c>
      <c r="U5" s="244"/>
    </row>
    <row r="6" spans="2:21" ht="15.75" customHeight="1" x14ac:dyDescent="0.15">
      <c r="B6" s="51">
        <v>4</v>
      </c>
      <c r="C6" s="74">
        <v>0.391666666666667</v>
      </c>
      <c r="D6" s="256" t="s">
        <v>77</v>
      </c>
      <c r="E6" s="254"/>
      <c r="F6" s="75">
        <v>7</v>
      </c>
      <c r="G6" s="51" t="s">
        <v>4</v>
      </c>
      <c r="H6" s="75">
        <v>8</v>
      </c>
      <c r="I6" s="243" t="s">
        <v>16</v>
      </c>
      <c r="J6" s="244"/>
      <c r="M6" s="51">
        <v>4</v>
      </c>
      <c r="N6" s="74">
        <v>0.391666666666667</v>
      </c>
      <c r="O6" s="243" t="s">
        <v>84</v>
      </c>
      <c r="P6" s="244"/>
      <c r="Q6" s="75">
        <v>9</v>
      </c>
      <c r="R6" s="51" t="s">
        <v>4</v>
      </c>
      <c r="S6" s="75">
        <v>6</v>
      </c>
      <c r="T6" s="243" t="s">
        <v>85</v>
      </c>
      <c r="U6" s="244"/>
    </row>
    <row r="7" spans="2:21" ht="15.75" customHeight="1" x14ac:dyDescent="0.15">
      <c r="B7" s="76">
        <v>5</v>
      </c>
      <c r="C7" s="77">
        <v>0.39722222222222198</v>
      </c>
      <c r="D7" s="257" t="s">
        <v>87</v>
      </c>
      <c r="E7" s="254"/>
      <c r="F7" s="78">
        <v>1</v>
      </c>
      <c r="G7" s="76" t="s">
        <v>4</v>
      </c>
      <c r="H7" s="78">
        <v>1</v>
      </c>
      <c r="I7" s="245" t="s">
        <v>88</v>
      </c>
      <c r="J7" s="246"/>
      <c r="M7" s="76">
        <v>5</v>
      </c>
      <c r="N7" s="77">
        <v>0.39722222222222198</v>
      </c>
      <c r="O7" s="245" t="s">
        <v>90</v>
      </c>
      <c r="P7" s="246"/>
      <c r="Q7" s="78">
        <v>0</v>
      </c>
      <c r="R7" s="76" t="s">
        <v>4</v>
      </c>
      <c r="S7" s="78">
        <v>7</v>
      </c>
      <c r="T7" s="245" t="s">
        <v>91</v>
      </c>
      <c r="U7" s="246"/>
    </row>
    <row r="8" spans="2:21" ht="15.75" customHeight="1" x14ac:dyDescent="0.15">
      <c r="B8" s="76">
        <v>6</v>
      </c>
      <c r="C8" s="77">
        <v>0.40277777777777801</v>
      </c>
      <c r="D8" s="245" t="s">
        <v>271</v>
      </c>
      <c r="E8" s="246"/>
      <c r="F8" s="78">
        <v>6</v>
      </c>
      <c r="G8" s="76" t="s">
        <v>4</v>
      </c>
      <c r="H8" s="78">
        <v>0</v>
      </c>
      <c r="I8" s="245" t="s">
        <v>93</v>
      </c>
      <c r="J8" s="246"/>
      <c r="M8" s="76">
        <v>6</v>
      </c>
      <c r="N8" s="77">
        <v>0.40277777777777801</v>
      </c>
      <c r="O8" s="245" t="s">
        <v>94</v>
      </c>
      <c r="P8" s="246"/>
      <c r="Q8" s="78">
        <v>2</v>
      </c>
      <c r="R8" s="76" t="s">
        <v>4</v>
      </c>
      <c r="S8" s="78">
        <v>6</v>
      </c>
      <c r="T8" s="245" t="s">
        <v>95</v>
      </c>
      <c r="U8" s="246"/>
    </row>
    <row r="9" spans="2:21" ht="15.75" customHeight="1" x14ac:dyDescent="0.15">
      <c r="B9" s="51">
        <v>7</v>
      </c>
      <c r="C9" s="74">
        <v>0.40833333333333299</v>
      </c>
      <c r="D9" s="243" t="s">
        <v>18</v>
      </c>
      <c r="E9" s="244"/>
      <c r="F9" s="75">
        <v>8</v>
      </c>
      <c r="G9" s="51" t="s">
        <v>4</v>
      </c>
      <c r="H9" s="75">
        <v>8</v>
      </c>
      <c r="I9" s="243" t="s">
        <v>23</v>
      </c>
      <c r="J9" s="244"/>
      <c r="M9" s="51">
        <v>7</v>
      </c>
      <c r="N9" s="74">
        <v>0.40833333333333299</v>
      </c>
      <c r="O9" s="243" t="s">
        <v>81</v>
      </c>
      <c r="P9" s="244"/>
      <c r="Q9" s="75">
        <v>4</v>
      </c>
      <c r="R9" s="51" t="s">
        <v>4</v>
      </c>
      <c r="S9" s="75">
        <v>7</v>
      </c>
      <c r="T9" s="243" t="s">
        <v>82</v>
      </c>
      <c r="U9" s="244"/>
    </row>
    <row r="10" spans="2:21" ht="15.75" customHeight="1" x14ac:dyDescent="0.15">
      <c r="B10" s="51">
        <v>8</v>
      </c>
      <c r="C10" s="74">
        <v>0.41388888888888897</v>
      </c>
      <c r="D10" s="243" t="s">
        <v>78</v>
      </c>
      <c r="E10" s="244"/>
      <c r="F10" s="75">
        <v>10</v>
      </c>
      <c r="G10" s="51" t="s">
        <v>4</v>
      </c>
      <c r="H10" s="75">
        <v>3</v>
      </c>
      <c r="I10" s="243" t="s">
        <v>16</v>
      </c>
      <c r="J10" s="244"/>
      <c r="M10" s="51">
        <v>8</v>
      </c>
      <c r="N10" s="74">
        <v>0.41388888888888897</v>
      </c>
      <c r="O10" s="243" t="s">
        <v>19</v>
      </c>
      <c r="P10" s="244"/>
      <c r="Q10" s="75">
        <v>4</v>
      </c>
      <c r="R10" s="51" t="s">
        <v>4</v>
      </c>
      <c r="S10" s="75">
        <v>5</v>
      </c>
      <c r="T10" s="243" t="s">
        <v>85</v>
      </c>
      <c r="U10" s="244"/>
    </row>
    <row r="11" spans="2:21" ht="15.75" customHeight="1" x14ac:dyDescent="0.15">
      <c r="B11" s="51">
        <v>9</v>
      </c>
      <c r="C11" s="74">
        <v>0.41944444444444401</v>
      </c>
      <c r="D11" s="243" t="s">
        <v>17</v>
      </c>
      <c r="E11" s="244"/>
      <c r="F11" s="75">
        <v>11</v>
      </c>
      <c r="G11" s="51" t="s">
        <v>4</v>
      </c>
      <c r="H11" s="75">
        <v>1</v>
      </c>
      <c r="I11" s="243" t="s">
        <v>77</v>
      </c>
      <c r="J11" s="244"/>
      <c r="M11" s="51">
        <v>9</v>
      </c>
      <c r="N11" s="74">
        <v>0.41944444444444401</v>
      </c>
      <c r="O11" s="243" t="s">
        <v>83</v>
      </c>
      <c r="P11" s="244"/>
      <c r="Q11" s="75">
        <v>11</v>
      </c>
      <c r="R11" s="51" t="s">
        <v>4</v>
      </c>
      <c r="S11" s="75">
        <v>5</v>
      </c>
      <c r="T11" s="243" t="s">
        <v>84</v>
      </c>
      <c r="U11" s="244"/>
    </row>
    <row r="12" spans="2:21" ht="15.75" customHeight="1" x14ac:dyDescent="0.15">
      <c r="B12" s="51">
        <v>10</v>
      </c>
      <c r="C12" s="74">
        <v>0.42499999999999999</v>
      </c>
      <c r="D12" s="243" t="s">
        <v>75</v>
      </c>
      <c r="E12" s="244"/>
      <c r="F12" s="75">
        <v>10</v>
      </c>
      <c r="G12" s="51" t="s">
        <v>4</v>
      </c>
      <c r="H12" s="75">
        <v>8</v>
      </c>
      <c r="I12" s="243" t="s">
        <v>76</v>
      </c>
      <c r="J12" s="244"/>
      <c r="M12" s="51">
        <v>10</v>
      </c>
      <c r="N12" s="74">
        <v>0.42499999999999999</v>
      </c>
      <c r="O12" s="243" t="s">
        <v>79</v>
      </c>
      <c r="P12" s="244"/>
      <c r="Q12" s="75">
        <v>10</v>
      </c>
      <c r="R12" s="51" t="s">
        <v>4</v>
      </c>
      <c r="S12" s="75">
        <v>3</v>
      </c>
      <c r="T12" s="243" t="s">
        <v>80</v>
      </c>
      <c r="U12" s="244"/>
    </row>
    <row r="13" spans="2:21" ht="15.75" customHeight="1" x14ac:dyDescent="0.15">
      <c r="B13" s="76">
        <v>11</v>
      </c>
      <c r="C13" s="77">
        <v>0.43055555555555503</v>
      </c>
      <c r="D13" s="245" t="s">
        <v>97</v>
      </c>
      <c r="E13" s="246"/>
      <c r="F13" s="78">
        <v>5</v>
      </c>
      <c r="G13" s="76" t="s">
        <v>4</v>
      </c>
      <c r="H13" s="78">
        <v>0</v>
      </c>
      <c r="I13" s="245" t="s">
        <v>98</v>
      </c>
      <c r="J13" s="246"/>
      <c r="M13" s="76">
        <v>11</v>
      </c>
      <c r="N13" s="77">
        <v>0.43055555555555503</v>
      </c>
      <c r="O13" s="245" t="s">
        <v>89</v>
      </c>
      <c r="P13" s="246"/>
      <c r="Q13" s="78">
        <v>1</v>
      </c>
      <c r="R13" s="76" t="s">
        <v>4</v>
      </c>
      <c r="S13" s="78">
        <v>2</v>
      </c>
      <c r="T13" s="245" t="s">
        <v>87</v>
      </c>
      <c r="U13" s="246"/>
    </row>
    <row r="14" spans="2:21" ht="15.75" customHeight="1" x14ac:dyDescent="0.15">
      <c r="B14" s="76">
        <v>12</v>
      </c>
      <c r="C14" s="77">
        <v>0.43611111111111101</v>
      </c>
      <c r="D14" s="245" t="s">
        <v>92</v>
      </c>
      <c r="E14" s="246"/>
      <c r="F14" s="78">
        <v>6</v>
      </c>
      <c r="G14" s="76" t="s">
        <v>4</v>
      </c>
      <c r="H14" s="78">
        <v>0</v>
      </c>
      <c r="I14" s="245" t="s">
        <v>90</v>
      </c>
      <c r="J14" s="246"/>
      <c r="M14" s="76">
        <v>12</v>
      </c>
      <c r="N14" s="77">
        <v>0.43611111111111101</v>
      </c>
      <c r="O14" s="245" t="s">
        <v>102</v>
      </c>
      <c r="P14" s="246"/>
      <c r="Q14" s="78">
        <v>2</v>
      </c>
      <c r="R14" s="76" t="s">
        <v>4</v>
      </c>
      <c r="S14" s="78">
        <v>3</v>
      </c>
      <c r="T14" s="245" t="s">
        <v>271</v>
      </c>
      <c r="U14" s="246"/>
    </row>
    <row r="15" spans="2:21" ht="15.75" customHeight="1" x14ac:dyDescent="0.15">
      <c r="B15" s="51">
        <v>13</v>
      </c>
      <c r="C15" s="74">
        <v>0.44166666666666599</v>
      </c>
      <c r="D15" s="243" t="s">
        <v>23</v>
      </c>
      <c r="E15" s="244"/>
      <c r="F15" s="75">
        <v>5</v>
      </c>
      <c r="G15" s="51" t="s">
        <v>4</v>
      </c>
      <c r="H15" s="75">
        <v>11</v>
      </c>
      <c r="I15" s="243" t="s">
        <v>75</v>
      </c>
      <c r="J15" s="244"/>
      <c r="M15" s="51">
        <v>13</v>
      </c>
      <c r="N15" s="74">
        <v>0.44166666666666599</v>
      </c>
      <c r="O15" s="243" t="s">
        <v>82</v>
      </c>
      <c r="P15" s="244"/>
      <c r="Q15" s="75">
        <v>6</v>
      </c>
      <c r="R15" s="51" t="s">
        <v>4</v>
      </c>
      <c r="S15" s="75">
        <v>11</v>
      </c>
      <c r="T15" s="243" t="s">
        <v>79</v>
      </c>
      <c r="U15" s="244"/>
    </row>
    <row r="16" spans="2:21" ht="15.75" customHeight="1" x14ac:dyDescent="0.15">
      <c r="B16" s="51">
        <v>14</v>
      </c>
      <c r="C16" s="74">
        <v>0.44722222222222202</v>
      </c>
      <c r="D16" s="243" t="s">
        <v>16</v>
      </c>
      <c r="E16" s="244"/>
      <c r="F16" s="79">
        <v>7</v>
      </c>
      <c r="G16" s="80" t="s">
        <v>4</v>
      </c>
      <c r="H16" s="79">
        <v>8</v>
      </c>
      <c r="I16" s="243" t="s">
        <v>17</v>
      </c>
      <c r="J16" s="244"/>
      <c r="M16" s="51">
        <v>14</v>
      </c>
      <c r="N16" s="74">
        <v>0.44722222222222202</v>
      </c>
      <c r="O16" s="243" t="s">
        <v>85</v>
      </c>
      <c r="P16" s="244"/>
      <c r="Q16" s="79">
        <v>7</v>
      </c>
      <c r="R16" s="80" t="s">
        <v>4</v>
      </c>
      <c r="S16" s="79">
        <v>10</v>
      </c>
      <c r="T16" s="243" t="s">
        <v>83</v>
      </c>
      <c r="U16" s="244"/>
    </row>
    <row r="17" spans="2:21" ht="15.75" customHeight="1" x14ac:dyDescent="0.15">
      <c r="B17" s="51">
        <v>15</v>
      </c>
      <c r="C17" s="74">
        <v>0.452777777777778</v>
      </c>
      <c r="D17" s="247" t="s">
        <v>76</v>
      </c>
      <c r="E17" s="248"/>
      <c r="F17" s="81">
        <v>9</v>
      </c>
      <c r="G17" s="52" t="s">
        <v>4</v>
      </c>
      <c r="H17" s="81">
        <v>6</v>
      </c>
      <c r="I17" s="243" t="s">
        <v>18</v>
      </c>
      <c r="J17" s="244"/>
      <c r="M17" s="51">
        <v>15</v>
      </c>
      <c r="N17" s="74">
        <v>0.452777777777778</v>
      </c>
      <c r="O17" s="243" t="s">
        <v>80</v>
      </c>
      <c r="P17" s="244"/>
      <c r="Q17" s="81">
        <v>11</v>
      </c>
      <c r="R17" s="52" t="s">
        <v>4</v>
      </c>
      <c r="S17" s="81">
        <v>5</v>
      </c>
      <c r="T17" s="243" t="s">
        <v>81</v>
      </c>
      <c r="U17" s="244"/>
    </row>
    <row r="18" spans="2:21" ht="15.75" customHeight="1" x14ac:dyDescent="0.15">
      <c r="B18" s="51">
        <v>16</v>
      </c>
      <c r="C18" s="74">
        <v>0.45833333333333298</v>
      </c>
      <c r="D18" s="243" t="s">
        <v>77</v>
      </c>
      <c r="E18" s="244"/>
      <c r="F18" s="81">
        <v>6</v>
      </c>
      <c r="G18" s="52" t="s">
        <v>4</v>
      </c>
      <c r="H18" s="81">
        <v>8</v>
      </c>
      <c r="I18" s="243" t="s">
        <v>78</v>
      </c>
      <c r="J18" s="244"/>
      <c r="M18" s="51">
        <v>16</v>
      </c>
      <c r="N18" s="74">
        <v>0.45833333333333298</v>
      </c>
      <c r="O18" s="243" t="s">
        <v>84</v>
      </c>
      <c r="P18" s="244"/>
      <c r="Q18" s="81">
        <v>4</v>
      </c>
      <c r="R18" s="52" t="s">
        <v>4</v>
      </c>
      <c r="S18" s="81">
        <v>6</v>
      </c>
      <c r="T18" s="243" t="s">
        <v>19</v>
      </c>
      <c r="U18" s="244"/>
    </row>
    <row r="19" spans="2:21" ht="15.75" customHeight="1" x14ac:dyDescent="0.15">
      <c r="B19" s="76">
        <v>17</v>
      </c>
      <c r="C19" s="77">
        <v>0.46388888888888902</v>
      </c>
      <c r="D19" s="245" t="s">
        <v>96</v>
      </c>
      <c r="E19" s="246"/>
      <c r="F19" s="78">
        <v>0</v>
      </c>
      <c r="G19" s="76" t="s">
        <v>4</v>
      </c>
      <c r="H19" s="78">
        <v>7</v>
      </c>
      <c r="I19" s="245" t="s">
        <v>94</v>
      </c>
      <c r="J19" s="246"/>
      <c r="M19" s="76">
        <v>17</v>
      </c>
      <c r="N19" s="77">
        <v>0.46388888888888902</v>
      </c>
      <c r="O19" s="245" t="s">
        <v>99</v>
      </c>
      <c r="P19" s="246"/>
      <c r="Q19" s="78">
        <v>2</v>
      </c>
      <c r="R19" s="76" t="s">
        <v>4</v>
      </c>
      <c r="S19" s="78">
        <v>4</v>
      </c>
      <c r="T19" s="245" t="s">
        <v>97</v>
      </c>
      <c r="U19" s="246"/>
    </row>
    <row r="20" spans="2:21" ht="15.75" customHeight="1" x14ac:dyDescent="0.15">
      <c r="B20" s="76">
        <v>18</v>
      </c>
      <c r="C20" s="77">
        <v>0.469444444444444</v>
      </c>
      <c r="D20" s="245" t="s">
        <v>88</v>
      </c>
      <c r="E20" s="246"/>
      <c r="F20" s="78">
        <v>4</v>
      </c>
      <c r="G20" s="76" t="s">
        <v>4</v>
      </c>
      <c r="H20" s="78">
        <v>4</v>
      </c>
      <c r="I20" s="245" t="s">
        <v>89</v>
      </c>
      <c r="J20" s="246"/>
      <c r="M20" s="76">
        <v>18</v>
      </c>
      <c r="N20" s="77">
        <v>0.469444444444444</v>
      </c>
      <c r="O20" s="245" t="s">
        <v>91</v>
      </c>
      <c r="P20" s="246"/>
      <c r="Q20" s="78">
        <v>3</v>
      </c>
      <c r="R20" s="76" t="s">
        <v>4</v>
      </c>
      <c r="S20" s="78">
        <v>3</v>
      </c>
      <c r="T20" s="245" t="s">
        <v>92</v>
      </c>
      <c r="U20" s="246"/>
    </row>
    <row r="21" spans="2:21" ht="15.75" customHeight="1" x14ac:dyDescent="0.15">
      <c r="B21" s="76">
        <v>19</v>
      </c>
      <c r="C21" s="77">
        <v>0.47499999999999998</v>
      </c>
      <c r="D21" s="245" t="s">
        <v>93</v>
      </c>
      <c r="E21" s="246"/>
      <c r="F21" s="78">
        <v>0</v>
      </c>
      <c r="G21" s="76" t="s">
        <v>4</v>
      </c>
      <c r="H21" s="78">
        <v>5</v>
      </c>
      <c r="I21" s="245" t="s">
        <v>102</v>
      </c>
      <c r="J21" s="246"/>
      <c r="M21" s="76">
        <v>19</v>
      </c>
      <c r="N21" s="77">
        <v>0.47499999999999998</v>
      </c>
      <c r="O21" s="245" t="s">
        <v>95</v>
      </c>
      <c r="P21" s="246"/>
      <c r="Q21" s="78">
        <v>6</v>
      </c>
      <c r="R21" s="76" t="s">
        <v>4</v>
      </c>
      <c r="S21" s="78">
        <v>1</v>
      </c>
      <c r="T21" s="245" t="s">
        <v>96</v>
      </c>
      <c r="U21" s="246"/>
    </row>
    <row r="22" spans="2:21" ht="15.75" customHeight="1" x14ac:dyDescent="0.15">
      <c r="B22" s="76">
        <v>20</v>
      </c>
      <c r="C22" s="77">
        <v>0.48055555555555501</v>
      </c>
      <c r="D22" s="245" t="s">
        <v>98</v>
      </c>
      <c r="E22" s="246"/>
      <c r="F22" s="78">
        <v>0</v>
      </c>
      <c r="G22" s="76" t="s">
        <v>4</v>
      </c>
      <c r="H22" s="78">
        <v>4</v>
      </c>
      <c r="I22" s="245" t="s">
        <v>99</v>
      </c>
      <c r="J22" s="246"/>
      <c r="M22" s="243"/>
      <c r="N22" s="253"/>
      <c r="O22" s="253"/>
      <c r="P22" s="253"/>
      <c r="Q22" s="253"/>
      <c r="R22" s="253"/>
      <c r="S22" s="253"/>
      <c r="T22" s="253"/>
      <c r="U22" s="254"/>
    </row>
    <row r="23" spans="2:21" ht="15.75" customHeight="1" x14ac:dyDescent="0.15">
      <c r="B23" s="51">
        <v>21</v>
      </c>
      <c r="C23" s="74">
        <v>0.48611111111111099</v>
      </c>
      <c r="D23" s="49" t="s">
        <v>106</v>
      </c>
      <c r="E23" s="51" t="str">
        <f>ﾚｷﾞｭﾗｰの部2次ﾘｰｸﾞ表!$C$3</f>
        <v>原小ファイターズ</v>
      </c>
      <c r="F23" s="81">
        <v>8</v>
      </c>
      <c r="G23" s="51" t="s">
        <v>4</v>
      </c>
      <c r="H23" s="81">
        <v>11</v>
      </c>
      <c r="I23" s="51" t="str">
        <f>ﾚｷﾞｭﾗｰの部2次ﾘｰｸﾞ表!$C$7</f>
        <v>マキサウスダイナミックス</v>
      </c>
      <c r="J23" s="82" t="s">
        <v>107</v>
      </c>
      <c r="M23" s="51">
        <v>20</v>
      </c>
      <c r="N23" s="74">
        <v>0.48611111111111099</v>
      </c>
      <c r="O23" s="49" t="s">
        <v>108</v>
      </c>
      <c r="P23" s="51" t="str">
        <f>ﾚｷﾞｭﾗｰの部2次ﾘｰｸﾞ表!$C$12</f>
        <v>須賀川ゴジラキッズＤＢＣ</v>
      </c>
      <c r="Q23" s="75">
        <v>11</v>
      </c>
      <c r="R23" s="51" t="s">
        <v>4</v>
      </c>
      <c r="S23" s="75">
        <v>6</v>
      </c>
      <c r="T23" s="51" t="str">
        <f>ﾚｷﾞｭﾗｰの部2次ﾘｰｸﾞ表!$C$16</f>
        <v>永盛ミュートス・キッズ</v>
      </c>
      <c r="U23" s="82" t="s">
        <v>109</v>
      </c>
    </row>
    <row r="24" spans="2:21" ht="15.75" customHeight="1" x14ac:dyDescent="0.15">
      <c r="B24" s="51">
        <v>22</v>
      </c>
      <c r="C24" s="74">
        <v>0.49166666666666597</v>
      </c>
      <c r="D24" s="49" t="s">
        <v>110</v>
      </c>
      <c r="E24" s="51" t="str">
        <f>ﾚｷﾞｭﾗｰの部2次ﾘｰｸﾞ表!$C$30</f>
        <v>ＡＯｉトップガン</v>
      </c>
      <c r="F24" s="81">
        <v>7</v>
      </c>
      <c r="G24" s="51" t="s">
        <v>4</v>
      </c>
      <c r="H24" s="81">
        <v>9</v>
      </c>
      <c r="I24" s="51" t="str">
        <f>ﾚｷﾞｭﾗｰの部2次ﾘｰｸﾞ表!$C$34</f>
        <v>新鶴ファイターズ</v>
      </c>
      <c r="J24" s="82" t="s">
        <v>111</v>
      </c>
      <c r="M24" s="51">
        <v>21</v>
      </c>
      <c r="N24" s="74">
        <v>0.49166666666666597</v>
      </c>
      <c r="O24" s="49" t="s">
        <v>112</v>
      </c>
      <c r="P24" s="51" t="str">
        <f>ﾚｷﾞｭﾗｰの部2次ﾘｰｸﾞ表!$C$21</f>
        <v>ブルースターキング</v>
      </c>
      <c r="Q24" s="75">
        <v>7</v>
      </c>
      <c r="R24" s="51" t="s">
        <v>4</v>
      </c>
      <c r="S24" s="75">
        <v>7</v>
      </c>
      <c r="T24" s="51" t="str">
        <f>ﾚｷﾞｭﾗｰの部2次ﾘｰｸﾞ表!$C$25</f>
        <v>白二ビクトリー</v>
      </c>
      <c r="U24" s="82" t="s">
        <v>113</v>
      </c>
    </row>
    <row r="25" spans="2:21" ht="15.75" customHeight="1" x14ac:dyDescent="0.15">
      <c r="B25" s="51">
        <v>23</v>
      </c>
      <c r="C25" s="74">
        <v>0.49722222222222201</v>
      </c>
      <c r="D25" s="49" t="s">
        <v>114</v>
      </c>
      <c r="E25" s="51" t="str">
        <f>ﾚｷﾞｭﾗｰの部2次ﾘｰｸﾞ表!$C$5</f>
        <v>鳥川ライジングファルコン</v>
      </c>
      <c r="F25" s="81">
        <v>5</v>
      </c>
      <c r="G25" s="52" t="s">
        <v>4</v>
      </c>
      <c r="H25" s="81">
        <v>9</v>
      </c>
      <c r="I25" s="51" t="str">
        <f>ﾚｷﾞｭﾗｰの部2次ﾘｰｸﾞ表!$C$9</f>
        <v>Ｓ．Ｎ．Ｄ．Ｃ　ＧＡＣＫＹ’Ｓ</v>
      </c>
      <c r="J25" s="82" t="s">
        <v>115</v>
      </c>
      <c r="M25" s="51">
        <v>22</v>
      </c>
      <c r="N25" s="74">
        <v>0.49722222222222201</v>
      </c>
      <c r="O25" s="49" t="s">
        <v>116</v>
      </c>
      <c r="P25" s="51" t="str">
        <f>ﾚｷﾞｭﾗｰの部2次ﾘｰｸﾞ表!$C$14</f>
        <v>Ｐｃｈａｎｓ</v>
      </c>
      <c r="Q25" s="81">
        <v>9</v>
      </c>
      <c r="R25" s="52" t="s">
        <v>4</v>
      </c>
      <c r="S25" s="81">
        <v>7</v>
      </c>
      <c r="T25" s="51" t="str">
        <f>ﾚｷﾞｭﾗｰの部2次ﾘｰｸﾞ表!$C$18</f>
        <v>ＷＡＮＯドリームズ</v>
      </c>
      <c r="U25" s="82" t="s">
        <v>117</v>
      </c>
    </row>
    <row r="26" spans="2:21" ht="15.75" customHeight="1" x14ac:dyDescent="0.15">
      <c r="B26" s="51">
        <v>24</v>
      </c>
      <c r="C26" s="74">
        <v>0.50277777777777699</v>
      </c>
      <c r="D26" s="49" t="s">
        <v>118</v>
      </c>
      <c r="E26" s="51" t="str">
        <f>ﾚｷﾞｭﾗｰの部2次ﾘｰｸﾞ表!$C$32</f>
        <v>須賀川ブルーインパルス</v>
      </c>
      <c r="F26" s="81">
        <v>5</v>
      </c>
      <c r="G26" s="52" t="s">
        <v>4</v>
      </c>
      <c r="H26" s="81">
        <v>4</v>
      </c>
      <c r="I26" s="51" t="str">
        <f>ﾚｷﾞｭﾗｰの部2次ﾘｰｸﾞ表!$C$36</f>
        <v>いいのフェニックス</v>
      </c>
      <c r="J26" s="82" t="s">
        <v>119</v>
      </c>
      <c r="M26" s="51">
        <v>23</v>
      </c>
      <c r="N26" s="74">
        <v>0.50277777777777699</v>
      </c>
      <c r="O26" s="49" t="s">
        <v>120</v>
      </c>
      <c r="P26" s="51" t="str">
        <f>ﾚｷﾞｭﾗｰの部2次ﾘｰｸﾞ表!$C$23</f>
        <v>城西レッドウイングス</v>
      </c>
      <c r="Q26" s="81">
        <v>7</v>
      </c>
      <c r="R26" s="52" t="s">
        <v>4</v>
      </c>
      <c r="S26" s="81">
        <v>8</v>
      </c>
      <c r="T26" s="51" t="str">
        <f>ﾚｷﾞｭﾗｰの部2次ﾘｰｸﾞ表!$C$27</f>
        <v>館ジャングルー</v>
      </c>
      <c r="U26" s="82" t="s">
        <v>121</v>
      </c>
    </row>
    <row r="27" spans="2:21" ht="15.75" customHeight="1" x14ac:dyDescent="0.15">
      <c r="B27" s="243" t="s">
        <v>122</v>
      </c>
      <c r="C27" s="253"/>
      <c r="D27" s="253"/>
      <c r="E27" s="253"/>
      <c r="F27" s="253"/>
      <c r="G27" s="253"/>
      <c r="H27" s="253"/>
      <c r="I27" s="253"/>
      <c r="J27" s="254"/>
      <c r="M27" s="243" t="s">
        <v>122</v>
      </c>
      <c r="N27" s="253"/>
      <c r="O27" s="253"/>
      <c r="P27" s="253"/>
      <c r="Q27" s="253"/>
      <c r="R27" s="253"/>
      <c r="S27" s="253"/>
      <c r="T27" s="253"/>
      <c r="U27" s="254"/>
    </row>
    <row r="28" spans="2:21" ht="15.75" customHeight="1" x14ac:dyDescent="0.15">
      <c r="B28" s="51">
        <v>25</v>
      </c>
      <c r="C28" s="74">
        <v>0.54166666666666663</v>
      </c>
      <c r="D28" s="49" t="s">
        <v>115</v>
      </c>
      <c r="E28" s="51" t="str">
        <f>ﾚｷﾞｭﾗｰの部2次ﾘｰｸﾞ表!$C$9</f>
        <v>Ｓ．Ｎ．Ｄ．Ｃ　ＧＡＣＫＹ’Ｓ</v>
      </c>
      <c r="F28" s="75">
        <v>4</v>
      </c>
      <c r="G28" s="51" t="s">
        <v>4</v>
      </c>
      <c r="H28" s="75">
        <v>11</v>
      </c>
      <c r="I28" s="51" t="str">
        <f>ﾚｷﾞｭﾗｰの部2次ﾘｰｸﾞ表!$C$3</f>
        <v>原小ファイターズ</v>
      </c>
      <c r="J28" s="82" t="s">
        <v>123</v>
      </c>
      <c r="M28" s="51">
        <v>24</v>
      </c>
      <c r="N28" s="74">
        <v>0.54166666666666663</v>
      </c>
      <c r="O28" s="49" t="s">
        <v>117</v>
      </c>
      <c r="P28" s="51" t="str">
        <f>ﾚｷﾞｭﾗｰの部2次ﾘｰｸﾞ表!$C$18</f>
        <v>ＷＡＮＯドリームズ</v>
      </c>
      <c r="Q28" s="75">
        <v>5</v>
      </c>
      <c r="R28" s="51" t="s">
        <v>4</v>
      </c>
      <c r="S28" s="75">
        <v>9</v>
      </c>
      <c r="T28" s="51" t="str">
        <f>ﾚｷﾞｭﾗｰの部2次ﾘｰｸﾞ表!$C$12</f>
        <v>須賀川ゴジラキッズＤＢＣ</v>
      </c>
      <c r="U28" s="82" t="s">
        <v>108</v>
      </c>
    </row>
    <row r="29" spans="2:21" ht="15.75" customHeight="1" x14ac:dyDescent="0.15">
      <c r="B29" s="51">
        <v>26</v>
      </c>
      <c r="C29" s="74">
        <v>0.54722222222222217</v>
      </c>
      <c r="D29" s="49" t="s">
        <v>124</v>
      </c>
      <c r="E29" s="51" t="str">
        <f>ﾚｷﾞｭﾗｰの部2次ﾘｰｸﾞ表!$C$36</f>
        <v>いいのフェニックス</v>
      </c>
      <c r="F29" s="75">
        <v>1</v>
      </c>
      <c r="G29" s="51" t="s">
        <v>4</v>
      </c>
      <c r="H29" s="75">
        <v>6</v>
      </c>
      <c r="I29" s="51" t="str">
        <f>ﾚｷﾞｭﾗｰの部2次ﾘｰｸﾞ表!$C$30</f>
        <v>ＡＯｉトップガン</v>
      </c>
      <c r="J29" s="82" t="s">
        <v>110</v>
      </c>
      <c r="M29" s="51">
        <v>25</v>
      </c>
      <c r="N29" s="74">
        <v>0.54722222222222217</v>
      </c>
      <c r="O29" s="49" t="s">
        <v>121</v>
      </c>
      <c r="P29" s="51" t="str">
        <f>ﾚｷﾞｭﾗｰの部2次ﾘｰｸﾞ表!$C$27</f>
        <v>館ジャングルー</v>
      </c>
      <c r="Q29" s="75">
        <v>4</v>
      </c>
      <c r="R29" s="51" t="s">
        <v>4</v>
      </c>
      <c r="S29" s="75">
        <v>7</v>
      </c>
      <c r="T29" s="51" t="str">
        <f>ﾚｷﾞｭﾗｰの部2次ﾘｰｸﾞ表!$C$21</f>
        <v>ブルースターキング</v>
      </c>
      <c r="U29" s="82" t="s">
        <v>112</v>
      </c>
    </row>
    <row r="30" spans="2:21" ht="15.75" customHeight="1" x14ac:dyDescent="0.15">
      <c r="B30" s="51">
        <v>27</v>
      </c>
      <c r="C30" s="74">
        <v>0.55277777777777803</v>
      </c>
      <c r="D30" s="49" t="s">
        <v>107</v>
      </c>
      <c r="E30" s="51" t="str">
        <f>ﾚｷﾞｭﾗｰの部2次ﾘｰｸﾞ表!$C$7</f>
        <v>マキサウスダイナミックス</v>
      </c>
      <c r="F30" s="75">
        <v>9</v>
      </c>
      <c r="G30" s="51" t="s">
        <v>4</v>
      </c>
      <c r="H30" s="75">
        <v>10</v>
      </c>
      <c r="I30" s="51" t="str">
        <f>ﾚｷﾞｭﾗｰの部2次ﾘｰｸﾞ表!$C$5</f>
        <v>鳥川ライジングファルコン</v>
      </c>
      <c r="J30" s="82" t="s">
        <v>125</v>
      </c>
      <c r="M30" s="51">
        <v>26</v>
      </c>
      <c r="N30" s="74">
        <v>0.55277777777777803</v>
      </c>
      <c r="O30" s="49" t="s">
        <v>109</v>
      </c>
      <c r="P30" s="51" t="str">
        <f>ﾚｷﾞｭﾗｰの部2次ﾘｰｸﾞ表!$C$16</f>
        <v>永盛ミュートス・キッズ</v>
      </c>
      <c r="Q30" s="75">
        <v>6</v>
      </c>
      <c r="R30" s="51" t="s">
        <v>4</v>
      </c>
      <c r="S30" s="75">
        <v>5</v>
      </c>
      <c r="T30" s="51" t="str">
        <f>ﾚｷﾞｭﾗｰの部2次ﾘｰｸﾞ表!$C$14</f>
        <v>Ｐｃｈａｎｓ</v>
      </c>
      <c r="U30" s="82" t="s">
        <v>116</v>
      </c>
    </row>
    <row r="31" spans="2:21" ht="15.75" customHeight="1" x14ac:dyDescent="0.15">
      <c r="B31" s="51">
        <v>28</v>
      </c>
      <c r="C31" s="74">
        <v>0.55833333333333302</v>
      </c>
      <c r="D31" s="49" t="s">
        <v>111</v>
      </c>
      <c r="E31" s="51" t="str">
        <f>ﾚｷﾞｭﾗｰの部2次ﾘｰｸﾞ表!$C$34</f>
        <v>新鶴ファイターズ</v>
      </c>
      <c r="F31" s="75">
        <v>9</v>
      </c>
      <c r="G31" s="51" t="s">
        <v>4</v>
      </c>
      <c r="H31" s="75">
        <v>7</v>
      </c>
      <c r="I31" s="51" t="str">
        <f>ﾚｷﾞｭﾗｰの部2次ﾘｰｸﾞ表!$C$32</f>
        <v>須賀川ブルーインパルス</v>
      </c>
      <c r="J31" s="82" t="s">
        <v>118</v>
      </c>
      <c r="M31" s="51">
        <v>27</v>
      </c>
      <c r="N31" s="74">
        <v>0.55833333333333302</v>
      </c>
      <c r="O31" s="49" t="s">
        <v>113</v>
      </c>
      <c r="P31" s="51" t="str">
        <f>ﾚｷﾞｭﾗｰの部2次ﾘｰｸﾞ表!$C$25</f>
        <v>白二ビクトリー</v>
      </c>
      <c r="Q31" s="75">
        <v>6</v>
      </c>
      <c r="R31" s="51" t="s">
        <v>4</v>
      </c>
      <c r="S31" s="75">
        <v>8</v>
      </c>
      <c r="T31" s="51" t="str">
        <f>ﾚｷﾞｭﾗｰの部2次ﾘｰｸﾞ表!$C$23</f>
        <v>城西レッドウイングス</v>
      </c>
      <c r="U31" s="82" t="s">
        <v>120</v>
      </c>
    </row>
    <row r="32" spans="2:21" ht="15.75" customHeight="1" x14ac:dyDescent="0.15">
      <c r="B32" s="51">
        <v>29</v>
      </c>
      <c r="C32" s="74">
        <v>0.56388888888888899</v>
      </c>
      <c r="D32" s="49" t="s">
        <v>126</v>
      </c>
      <c r="E32" s="51" t="str">
        <f>ﾚｷﾞｭﾗｰの部2次ﾘｰｸﾞ表!$C$3</f>
        <v>原小ファイターズ</v>
      </c>
      <c r="F32" s="75">
        <v>7</v>
      </c>
      <c r="G32" s="51" t="s">
        <v>4</v>
      </c>
      <c r="H32" s="75">
        <v>8</v>
      </c>
      <c r="I32" s="51" t="str">
        <f>ﾚｷﾞｭﾗｰの部2次ﾘｰｸﾞ表!$C$5</f>
        <v>鳥川ライジングファルコン</v>
      </c>
      <c r="J32" s="82" t="s">
        <v>114</v>
      </c>
      <c r="M32" s="51">
        <v>28</v>
      </c>
      <c r="N32" s="74">
        <v>0.56388888888888899</v>
      </c>
      <c r="O32" s="49" t="s">
        <v>108</v>
      </c>
      <c r="P32" s="51" t="str">
        <f>ﾚｷﾞｭﾗｰの部2次ﾘｰｸﾞ表!$C$12</f>
        <v>須賀川ゴジラキッズＤＢＣ</v>
      </c>
      <c r="Q32" s="75">
        <v>10</v>
      </c>
      <c r="R32" s="51" t="s">
        <v>4</v>
      </c>
      <c r="S32" s="75">
        <v>9</v>
      </c>
      <c r="T32" s="51" t="str">
        <f>ﾚｷﾞｭﾗｰの部2次ﾘｰｸﾞ表!$C$14</f>
        <v>Ｐｃｈａｎｓ</v>
      </c>
      <c r="U32" s="82" t="s">
        <v>116</v>
      </c>
    </row>
    <row r="33" spans="2:21" ht="15.75" customHeight="1" x14ac:dyDescent="0.15">
      <c r="B33" s="51">
        <v>30</v>
      </c>
      <c r="C33" s="74">
        <v>0.56944444444444398</v>
      </c>
      <c r="D33" s="1" t="s">
        <v>127</v>
      </c>
      <c r="E33" s="52" t="str">
        <f>ﾚｷﾞｭﾗｰの部2次ﾘｰｸﾞ表!$C$30</f>
        <v>ＡＯｉトップガン</v>
      </c>
      <c r="F33" s="81">
        <v>7</v>
      </c>
      <c r="G33" s="52" t="s">
        <v>4</v>
      </c>
      <c r="H33" s="81">
        <v>10</v>
      </c>
      <c r="I33" s="52" t="str">
        <f>ﾚｷﾞｭﾗｰの部2次ﾘｰｸﾞ表!$C$32</f>
        <v>須賀川ブルーインパルス</v>
      </c>
      <c r="J33" s="47" t="s">
        <v>118</v>
      </c>
      <c r="M33" s="51">
        <v>29</v>
      </c>
      <c r="N33" s="74">
        <v>0.56944444444444398</v>
      </c>
      <c r="O33" s="49" t="s">
        <v>112</v>
      </c>
      <c r="P33" s="51" t="str">
        <f>ﾚｷﾞｭﾗｰの部2次ﾘｰｸﾞ表!$C$21</f>
        <v>ブルースターキング</v>
      </c>
      <c r="Q33" s="75">
        <v>9</v>
      </c>
      <c r="R33" s="51" t="s">
        <v>4</v>
      </c>
      <c r="S33" s="75">
        <v>9</v>
      </c>
      <c r="T33" s="51" t="str">
        <f>ﾚｷﾞｭﾗｰの部2次ﾘｰｸﾞ表!$C$23</f>
        <v>城西レッドウイングス</v>
      </c>
      <c r="U33" s="82" t="s">
        <v>120</v>
      </c>
    </row>
    <row r="34" spans="2:21" ht="15.75" customHeight="1" x14ac:dyDescent="0.15">
      <c r="B34" s="51">
        <v>31</v>
      </c>
      <c r="C34" s="74">
        <v>0.57499999999999996</v>
      </c>
      <c r="D34" s="1" t="s">
        <v>107</v>
      </c>
      <c r="E34" s="52" t="str">
        <f>ﾚｷﾞｭﾗｰの部2次ﾘｰｸﾞ表!$C$7</f>
        <v>マキサウスダイナミックス</v>
      </c>
      <c r="F34" s="81">
        <v>10</v>
      </c>
      <c r="G34" s="52" t="s">
        <v>4</v>
      </c>
      <c r="H34" s="81">
        <v>6</v>
      </c>
      <c r="I34" s="52" t="str">
        <f>ﾚｷﾞｭﾗｰの部2次ﾘｰｸﾞ表!$C$9</f>
        <v>Ｓ．Ｎ．Ｄ．Ｃ　ＧＡＣＫＹ’Ｓ</v>
      </c>
      <c r="J34" s="47" t="s">
        <v>115</v>
      </c>
      <c r="M34" s="51">
        <v>30</v>
      </c>
      <c r="N34" s="74">
        <v>0.57499999999999996</v>
      </c>
      <c r="O34" s="49" t="s">
        <v>109</v>
      </c>
      <c r="P34" s="51" t="str">
        <f>ﾚｷﾞｭﾗｰの部2次ﾘｰｸﾞ表!$C$16</f>
        <v>永盛ミュートス・キッズ</v>
      </c>
      <c r="Q34" s="75">
        <v>7</v>
      </c>
      <c r="R34" s="51" t="s">
        <v>4</v>
      </c>
      <c r="S34" s="75">
        <v>4</v>
      </c>
      <c r="T34" s="51" t="str">
        <f>ﾚｷﾞｭﾗｰの部2次ﾘｰｸﾞ表!$C$18</f>
        <v>ＷＡＮＯドリームズ</v>
      </c>
      <c r="U34" s="82" t="s">
        <v>117</v>
      </c>
    </row>
    <row r="35" spans="2:21" ht="15.75" customHeight="1" x14ac:dyDescent="0.15">
      <c r="B35" s="51">
        <v>32</v>
      </c>
      <c r="C35" s="74">
        <v>0.58055555555555505</v>
      </c>
      <c r="D35" s="1" t="s">
        <v>111</v>
      </c>
      <c r="E35" s="52" t="str">
        <f>ﾚｷﾞｭﾗｰの部2次ﾘｰｸﾞ表!$C$34</f>
        <v>新鶴ファイターズ</v>
      </c>
      <c r="F35" s="81">
        <v>8</v>
      </c>
      <c r="G35" s="51" t="s">
        <v>4</v>
      </c>
      <c r="H35" s="81">
        <v>3</v>
      </c>
      <c r="I35" s="51" t="str">
        <f>ﾚｷﾞｭﾗｰの部2次ﾘｰｸﾞ表!$C$36</f>
        <v>いいのフェニックス</v>
      </c>
      <c r="J35" s="82" t="s">
        <v>119</v>
      </c>
      <c r="M35" s="51">
        <v>31</v>
      </c>
      <c r="N35" s="74">
        <v>0.58055555555555505</v>
      </c>
      <c r="O35" s="49" t="s">
        <v>113</v>
      </c>
      <c r="P35" s="51" t="str">
        <f>ﾚｷﾞｭﾗｰの部2次ﾘｰｸﾞ表!$C$25</f>
        <v>白二ビクトリー</v>
      </c>
      <c r="Q35" s="75">
        <v>4</v>
      </c>
      <c r="R35" s="51" t="s">
        <v>4</v>
      </c>
      <c r="S35" s="75">
        <v>5</v>
      </c>
      <c r="T35" s="51" t="str">
        <f>ﾚｷﾞｭﾗｰの部2次ﾘｰｸﾞ表!$C$27</f>
        <v>館ジャングルー</v>
      </c>
      <c r="U35" s="82" t="s">
        <v>121</v>
      </c>
    </row>
    <row r="36" spans="2:21" ht="15.75" customHeight="1" x14ac:dyDescent="0.15">
      <c r="B36" s="76">
        <v>33</v>
      </c>
      <c r="C36" s="77">
        <v>0.58611111111111103</v>
      </c>
      <c r="D36" s="83" t="s">
        <v>290</v>
      </c>
      <c r="E36" s="76" t="str">
        <f>ジュニアの部決勝ﾄｰﾅﾒﾝﾄ表!$A$11</f>
        <v>須賀川ブルーインパルス　ジュニア</v>
      </c>
      <c r="F36" s="78">
        <v>1</v>
      </c>
      <c r="G36" s="76" t="s">
        <v>4</v>
      </c>
      <c r="H36" s="78">
        <v>4</v>
      </c>
      <c r="I36" s="76" t="str">
        <f>ジュニアの部決勝ﾄｰﾅﾒﾝﾄ表!$A$15</f>
        <v>ミッキーマイズ</v>
      </c>
      <c r="J36" s="84" t="s">
        <v>293</v>
      </c>
      <c r="M36" s="76">
        <v>32</v>
      </c>
      <c r="N36" s="77">
        <v>0.58611111111111103</v>
      </c>
      <c r="O36" s="48" t="s">
        <v>282</v>
      </c>
      <c r="P36" s="53" t="str">
        <f>ジュニアの部決勝ﾄｰﾅﾒﾝﾄ表!$V$3</f>
        <v>Ｐｃｈａｎ　ＡＢＲＡＺＥ</v>
      </c>
      <c r="Q36" s="85">
        <v>5</v>
      </c>
      <c r="R36" s="76" t="s">
        <v>4</v>
      </c>
      <c r="S36" s="85">
        <v>3</v>
      </c>
      <c r="T36" s="76" t="str">
        <f>ジュニアの部決勝ﾄｰﾅﾒﾝﾄ表!$V$7</f>
        <v>Ｓ．Ｎ．Ｄ．Ｃ　ＧＡＣＫＹ’Ｓ　Ｊｒ</v>
      </c>
      <c r="U36" s="84" t="s">
        <v>286</v>
      </c>
    </row>
    <row r="37" spans="2:21" ht="15.75" customHeight="1" x14ac:dyDescent="0.15">
      <c r="B37" s="76">
        <v>34</v>
      </c>
      <c r="C37" s="77">
        <v>0.59166666666666601</v>
      </c>
      <c r="D37" s="83" t="s">
        <v>279</v>
      </c>
      <c r="E37" s="76" t="str">
        <f>ジュニアの部決勝ﾄｰﾅﾒﾝﾄ表!$A$19</f>
        <v>プレジール・キッズ</v>
      </c>
      <c r="F37" s="78">
        <v>6</v>
      </c>
      <c r="G37" s="76" t="s">
        <v>4</v>
      </c>
      <c r="H37" s="78">
        <v>1</v>
      </c>
      <c r="I37" s="76" t="str">
        <f>ジュニアの部決勝ﾄｰﾅﾒﾝﾄ表!$A$23</f>
        <v>Ａｏｉミラクルキッズ</v>
      </c>
      <c r="J37" s="84" t="s">
        <v>280</v>
      </c>
      <c r="M37" s="76">
        <v>33</v>
      </c>
      <c r="N37" s="77">
        <v>0.59166666666666601</v>
      </c>
      <c r="O37" s="83" t="s">
        <v>283</v>
      </c>
      <c r="P37" s="76" t="str">
        <f>ジュニアの部決勝ﾄｰﾅﾒﾝﾄ表!$V$11</f>
        <v>須賀川ミニラキッズＡ</v>
      </c>
      <c r="Q37" s="78">
        <v>2</v>
      </c>
      <c r="R37" s="76" t="s">
        <v>4</v>
      </c>
      <c r="S37" s="78">
        <v>6</v>
      </c>
      <c r="T37" s="76" t="str">
        <f>ジュニアの部決勝ﾄｰﾅﾒﾝﾄ表!$V$15</f>
        <v>原小ファイターズ　ジュニア</v>
      </c>
      <c r="U37" s="84" t="s">
        <v>287</v>
      </c>
    </row>
    <row r="38" spans="2:21" ht="15.75" customHeight="1" x14ac:dyDescent="0.15">
      <c r="B38" s="76">
        <v>35</v>
      </c>
      <c r="C38" s="77">
        <v>0.59722222222222199</v>
      </c>
      <c r="D38" s="86" t="s">
        <v>291</v>
      </c>
      <c r="E38" s="87" t="str">
        <f>ジュニアの部決勝ﾄｰﾅﾒﾝﾄ表!$A$27</f>
        <v>須賀川ミニラキッズ１</v>
      </c>
      <c r="F38" s="78">
        <v>0</v>
      </c>
      <c r="G38" s="76" t="s">
        <v>4</v>
      </c>
      <c r="H38" s="78">
        <v>5</v>
      </c>
      <c r="I38" s="87" t="str">
        <f>ジュニアの部決勝ﾄｰﾅﾒﾝﾄ表!$A$31</f>
        <v>鳥川トレルンジャー</v>
      </c>
      <c r="J38" s="88" t="s">
        <v>281</v>
      </c>
      <c r="M38" s="76">
        <v>34</v>
      </c>
      <c r="N38" s="77">
        <v>0.59722222222222199</v>
      </c>
      <c r="O38" s="83" t="s">
        <v>284</v>
      </c>
      <c r="P38" s="76" t="str">
        <f>ジュニアの部決勝ﾄｰﾅﾒﾝﾄ表!$V$19</f>
        <v>城西レッドウイングスＪｒ</v>
      </c>
      <c r="Q38" s="78">
        <v>6</v>
      </c>
      <c r="R38" s="76" t="s">
        <v>4</v>
      </c>
      <c r="S38" s="78">
        <v>0</v>
      </c>
      <c r="T38" s="76" t="str">
        <f>ジュニアの部決勝ﾄｰﾅﾒﾝﾄ表!$V$23</f>
        <v>須賀川ゴジラキッズジュニア１</v>
      </c>
      <c r="U38" s="84" t="s">
        <v>288</v>
      </c>
    </row>
    <row r="39" spans="2:21" ht="15.75" customHeight="1" x14ac:dyDescent="0.15">
      <c r="B39" s="243"/>
      <c r="C39" s="253"/>
      <c r="D39" s="253"/>
      <c r="E39" s="253"/>
      <c r="F39" s="253"/>
      <c r="G39" s="253"/>
      <c r="H39" s="253"/>
      <c r="I39" s="253"/>
      <c r="J39" s="254"/>
      <c r="M39" s="76">
        <v>35</v>
      </c>
      <c r="N39" s="77">
        <v>0.60277777777777797</v>
      </c>
      <c r="O39" s="86" t="s">
        <v>285</v>
      </c>
      <c r="P39" s="87" t="str">
        <f>ジュニアの部決勝ﾄｰﾅﾒﾝﾄ表!$V$27</f>
        <v>須賀川ゴジラキッズジュニアＡ</v>
      </c>
      <c r="Q39" s="89">
        <v>0</v>
      </c>
      <c r="R39" s="76" t="s">
        <v>4</v>
      </c>
      <c r="S39" s="89">
        <v>7</v>
      </c>
      <c r="T39" s="87" t="str">
        <f>ジュニアの部決勝ﾄｰﾅﾒﾝﾄ表!$V$31</f>
        <v>ブルースターキングＪｒ</v>
      </c>
      <c r="U39" s="88" t="s">
        <v>289</v>
      </c>
    </row>
    <row r="40" spans="2:21" ht="15.75" customHeight="1" x14ac:dyDescent="0.15">
      <c r="B40" s="51">
        <v>36</v>
      </c>
      <c r="C40" s="74">
        <v>0.60833333333333295</v>
      </c>
      <c r="D40" s="49" t="s">
        <v>128</v>
      </c>
      <c r="E40" s="51" t="str">
        <f>ﾚｷﾞｭﾗｰの部トーナメント表!$A$3</f>
        <v>マキサウスダイナミックス</v>
      </c>
      <c r="F40" s="75">
        <v>9</v>
      </c>
      <c r="G40" s="51" t="s">
        <v>4</v>
      </c>
      <c r="H40" s="75">
        <v>2</v>
      </c>
      <c r="I40" s="51" t="str">
        <f>ﾚｷﾞｭﾗｰの部トーナメント表!$A$7</f>
        <v>いいのフェニックス</v>
      </c>
      <c r="J40" s="82" t="s">
        <v>129</v>
      </c>
      <c r="M40" s="51">
        <v>36</v>
      </c>
      <c r="N40" s="74">
        <v>0.60833333333333295</v>
      </c>
      <c r="O40" s="49" t="s">
        <v>130</v>
      </c>
      <c r="P40" s="51" t="str">
        <f>ﾚｷﾞｭﾗｰの部トーナメント表!$V$3</f>
        <v>鳥川ライジングファルコン</v>
      </c>
      <c r="Q40" s="75">
        <v>9</v>
      </c>
      <c r="R40" s="51" t="s">
        <v>4</v>
      </c>
      <c r="S40" s="75">
        <v>6</v>
      </c>
      <c r="T40" s="51" t="str">
        <f>ﾚｷﾞｭﾗｰの部トーナメント表!$V$7</f>
        <v>Ａｏｉトップガン</v>
      </c>
      <c r="U40" s="82" t="s">
        <v>131</v>
      </c>
    </row>
    <row r="41" spans="2:21" ht="15.75" customHeight="1" x14ac:dyDescent="0.15">
      <c r="B41" s="51">
        <v>37</v>
      </c>
      <c r="C41" s="74">
        <v>0.61388888888888904</v>
      </c>
      <c r="D41" s="90" t="s">
        <v>132</v>
      </c>
      <c r="E41" s="51" t="str">
        <f>ﾚｷﾞｭﾗｰの部トーナメント表!$A$11</f>
        <v>ブルースターキング</v>
      </c>
      <c r="F41" s="75" t="s">
        <v>309</v>
      </c>
      <c r="G41" s="51" t="s">
        <v>4</v>
      </c>
      <c r="H41" s="75" t="s">
        <v>310</v>
      </c>
      <c r="I41" s="51" t="str">
        <f>ﾚｷﾞｭﾗｰの部トーナメント表!$A$15</f>
        <v>ＷＡＮＯドリームズ</v>
      </c>
      <c r="J41" s="82" t="s">
        <v>133</v>
      </c>
      <c r="M41" s="51">
        <v>37</v>
      </c>
      <c r="N41" s="74">
        <v>0.61388888888888904</v>
      </c>
      <c r="O41" s="49" t="s">
        <v>134</v>
      </c>
      <c r="P41" s="51" t="str">
        <f>ﾚｷﾞｭﾗｰの部トーナメント表!$V$11</f>
        <v>館ジャングルー</v>
      </c>
      <c r="Q41" s="75">
        <v>5</v>
      </c>
      <c r="R41" s="51" t="s">
        <v>4</v>
      </c>
      <c r="S41" s="75">
        <v>6</v>
      </c>
      <c r="T41" s="51" t="str">
        <f>ﾚｷﾞｭﾗｰの部トーナメント表!$V$15</f>
        <v>Ｐｃｈａｎｓ</v>
      </c>
      <c r="U41" s="82" t="s">
        <v>135</v>
      </c>
    </row>
    <row r="42" spans="2:21" ht="15.75" customHeight="1" x14ac:dyDescent="0.15">
      <c r="B42" s="51">
        <v>38</v>
      </c>
      <c r="C42" s="74">
        <v>0.61944444444444402</v>
      </c>
      <c r="D42" s="90" t="s">
        <v>136</v>
      </c>
      <c r="E42" s="51" t="str">
        <f>ﾚｷﾞｭﾗｰの部トーナメント表!$A$19</f>
        <v>須賀川ゴジラキッズＤＢＣ</v>
      </c>
      <c r="F42" s="75">
        <v>6</v>
      </c>
      <c r="G42" s="51" t="s">
        <v>4</v>
      </c>
      <c r="H42" s="75">
        <v>8</v>
      </c>
      <c r="I42" s="51" t="str">
        <f>ﾚｷﾞｭﾗｰの部トーナメント表!$A$23</f>
        <v>白二ビクトリー</v>
      </c>
      <c r="J42" s="82" t="s">
        <v>137</v>
      </c>
      <c r="M42" s="51">
        <v>38</v>
      </c>
      <c r="N42" s="74">
        <v>0.61944444444444402</v>
      </c>
      <c r="O42" s="49" t="s">
        <v>138</v>
      </c>
      <c r="P42" s="51" t="str">
        <f>ﾚｷﾞｭﾗｰの部トーナメント表!$V$19</f>
        <v>永盛ミュートス・キッズ</v>
      </c>
      <c r="Q42" s="75">
        <v>9</v>
      </c>
      <c r="R42" s="51" t="s">
        <v>4</v>
      </c>
      <c r="S42" s="75">
        <v>3</v>
      </c>
      <c r="T42" s="51" t="str">
        <f>ﾚｷﾞｭﾗｰの部トーナメント表!$V$23</f>
        <v>城西レッドウイングス</v>
      </c>
      <c r="U42" s="82" t="s">
        <v>139</v>
      </c>
    </row>
    <row r="43" spans="2:21" ht="15.75" customHeight="1" x14ac:dyDescent="0.15">
      <c r="B43" s="51">
        <v>39</v>
      </c>
      <c r="C43" s="74">
        <v>0.625</v>
      </c>
      <c r="D43" s="90" t="s">
        <v>140</v>
      </c>
      <c r="E43" s="51" t="str">
        <f>ﾚｷﾞｭﾗｰの部トーナメント表!$A$27</f>
        <v>新鶴ファイターズ</v>
      </c>
      <c r="F43" s="133">
        <v>7</v>
      </c>
      <c r="G43" s="51" t="s">
        <v>4</v>
      </c>
      <c r="H43" s="133">
        <v>10</v>
      </c>
      <c r="I43" s="51" t="str">
        <f>ﾚｷﾞｭﾗｰの部トーナメント表!$A$31</f>
        <v>Ｓ．Ｎ．Ｄ．Ｃ　ＧＡＣＫＹ’Ｓ</v>
      </c>
      <c r="J43" s="82" t="s">
        <v>141</v>
      </c>
      <c r="M43" s="51">
        <v>39</v>
      </c>
      <c r="N43" s="74">
        <v>0.625</v>
      </c>
      <c r="O43" s="49" t="s">
        <v>142</v>
      </c>
      <c r="P43" s="51" t="str">
        <f>ﾚｷﾞｭﾗｰの部トーナメント表!$V$27</f>
        <v>須賀川ブルーインパルス</v>
      </c>
      <c r="Q43" s="75">
        <v>6</v>
      </c>
      <c r="R43" s="51" t="s">
        <v>4</v>
      </c>
      <c r="S43" s="75">
        <v>10</v>
      </c>
      <c r="T43" s="51" t="str">
        <f>ﾚｷﾞｭﾗｰの部トーナメント表!$V$31</f>
        <v>原小ファイターズ</v>
      </c>
      <c r="U43" s="82" t="s">
        <v>143</v>
      </c>
    </row>
    <row r="44" spans="2:21" ht="15.75" customHeight="1" x14ac:dyDescent="0.15">
      <c r="B44" s="76">
        <v>40</v>
      </c>
      <c r="C44" s="77">
        <v>0.63055555555555498</v>
      </c>
      <c r="D44" s="91" t="s">
        <v>292</v>
      </c>
      <c r="E44" s="76" t="str">
        <f>ジュニアの部決勝ﾄｰﾅﾒﾝﾄ表!$A$3</f>
        <v>ＷＡＮＯドリームズＪｒ</v>
      </c>
      <c r="F44" s="134">
        <v>4</v>
      </c>
      <c r="G44" s="76" t="s">
        <v>4</v>
      </c>
      <c r="H44" s="134">
        <v>2</v>
      </c>
      <c r="I44" s="76" t="str">
        <f>$I$36</f>
        <v>ミッキーマイズ</v>
      </c>
      <c r="J44" s="84" t="s">
        <v>144</v>
      </c>
      <c r="M44" s="76">
        <v>40</v>
      </c>
      <c r="N44" s="77">
        <v>0.63055555555555498</v>
      </c>
      <c r="O44" s="91" t="s">
        <v>145</v>
      </c>
      <c r="P44" s="76" t="str">
        <f>$P$36</f>
        <v>Ｐｃｈａｎ　ＡＢＲＡＺＥ</v>
      </c>
      <c r="Q44" s="78">
        <v>0</v>
      </c>
      <c r="R44" s="76" t="s">
        <v>4</v>
      </c>
      <c r="S44" s="134">
        <v>7</v>
      </c>
      <c r="T44" s="76" t="str">
        <f>$T$37</f>
        <v>原小ファイターズ　ジュニア</v>
      </c>
      <c r="U44" s="84" t="s">
        <v>146</v>
      </c>
    </row>
    <row r="45" spans="2:21" ht="15.75" customHeight="1" x14ac:dyDescent="0.15">
      <c r="B45" s="76">
        <v>41</v>
      </c>
      <c r="C45" s="77">
        <v>0.63611111111111096</v>
      </c>
      <c r="D45" s="91" t="s">
        <v>147</v>
      </c>
      <c r="E45" s="76" t="str">
        <f>$E$37</f>
        <v>プレジール・キッズ</v>
      </c>
      <c r="F45" s="134">
        <v>4</v>
      </c>
      <c r="G45" s="76" t="s">
        <v>4</v>
      </c>
      <c r="H45" s="134">
        <v>3</v>
      </c>
      <c r="I45" s="76" t="str">
        <f>$I$38</f>
        <v>鳥川トレルンジャー</v>
      </c>
      <c r="J45" s="84" t="s">
        <v>148</v>
      </c>
      <c r="M45" s="76">
        <v>41</v>
      </c>
      <c r="N45" s="77">
        <v>0.63611111111111096</v>
      </c>
      <c r="O45" s="91" t="s">
        <v>149</v>
      </c>
      <c r="P45" s="76" t="str">
        <f>$P$38</f>
        <v>城西レッドウイングスＪｒ</v>
      </c>
      <c r="Q45" s="78">
        <v>1</v>
      </c>
      <c r="R45" s="76" t="s">
        <v>4</v>
      </c>
      <c r="S45" s="134">
        <v>3</v>
      </c>
      <c r="T45" s="76" t="str">
        <f>$T$39</f>
        <v>ブルースターキングＪｒ</v>
      </c>
      <c r="U45" s="84" t="s">
        <v>150</v>
      </c>
    </row>
    <row r="46" spans="2:21" ht="15.75" customHeight="1" x14ac:dyDescent="0.15">
      <c r="B46" s="51">
        <v>42</v>
      </c>
      <c r="C46" s="74">
        <v>0.64166666666666605</v>
      </c>
      <c r="D46" s="90" t="s">
        <v>151</v>
      </c>
      <c r="E46" s="51" t="str">
        <f>$E$40</f>
        <v>マキサウスダイナミックス</v>
      </c>
      <c r="F46" s="133">
        <v>11</v>
      </c>
      <c r="G46" s="51" t="s">
        <v>4</v>
      </c>
      <c r="H46" s="133">
        <v>5</v>
      </c>
      <c r="I46" s="51" t="str">
        <f>$I$41</f>
        <v>ＷＡＮＯドリームズ</v>
      </c>
      <c r="J46" s="82" t="s">
        <v>152</v>
      </c>
      <c r="M46" s="51">
        <v>42</v>
      </c>
      <c r="N46" s="74">
        <v>0.64166666666666605</v>
      </c>
      <c r="O46" s="90" t="s">
        <v>153</v>
      </c>
      <c r="P46" s="51" t="str">
        <f>$P$40</f>
        <v>鳥川ライジングファルコン</v>
      </c>
      <c r="Q46" s="133">
        <v>8</v>
      </c>
      <c r="R46" s="51" t="s">
        <v>4</v>
      </c>
      <c r="S46" s="133">
        <v>7</v>
      </c>
      <c r="T46" s="51" t="str">
        <f>$T$41</f>
        <v>Ｐｃｈａｎｓ</v>
      </c>
      <c r="U46" s="82" t="s">
        <v>156</v>
      </c>
    </row>
    <row r="47" spans="2:21" ht="15.75" customHeight="1" x14ac:dyDescent="0.15">
      <c r="B47" s="51">
        <v>43</v>
      </c>
      <c r="C47" s="74">
        <v>0.64722222222222203</v>
      </c>
      <c r="D47" s="90" t="s">
        <v>154</v>
      </c>
      <c r="E47" s="51" t="str">
        <f>$I$42</f>
        <v>白二ビクトリー</v>
      </c>
      <c r="F47" s="133">
        <v>4</v>
      </c>
      <c r="G47" s="51" t="s">
        <v>4</v>
      </c>
      <c r="H47" s="133">
        <v>10</v>
      </c>
      <c r="I47" s="51" t="str">
        <f>$I$43</f>
        <v>Ｓ．Ｎ．Ｄ．Ｃ　ＧＡＣＫＹ’Ｓ</v>
      </c>
      <c r="J47" s="82" t="s">
        <v>155</v>
      </c>
      <c r="M47" s="51">
        <v>43</v>
      </c>
      <c r="N47" s="74">
        <v>0.64722222222222203</v>
      </c>
      <c r="O47" s="90" t="s">
        <v>157</v>
      </c>
      <c r="P47" s="51" t="str">
        <f>$P$42</f>
        <v>永盛ミュートス・キッズ</v>
      </c>
      <c r="Q47" s="133" t="s">
        <v>311</v>
      </c>
      <c r="R47" s="51" t="s">
        <v>4</v>
      </c>
      <c r="S47" s="133" t="s">
        <v>312</v>
      </c>
      <c r="T47" s="51" t="str">
        <f>$T$43</f>
        <v>原小ファイターズ</v>
      </c>
      <c r="U47" s="82" t="s">
        <v>160</v>
      </c>
    </row>
    <row r="48" spans="2:21" ht="15.75" customHeight="1" x14ac:dyDescent="0.15">
      <c r="B48" s="76">
        <v>44</v>
      </c>
      <c r="C48" s="77">
        <v>0.65277777777777801</v>
      </c>
      <c r="D48" s="91" t="s">
        <v>158</v>
      </c>
      <c r="E48" s="76" t="str">
        <f>$E$44</f>
        <v>ＷＡＮＯドリームズＪｒ</v>
      </c>
      <c r="F48" s="134">
        <v>1</v>
      </c>
      <c r="G48" s="76" t="s">
        <v>4</v>
      </c>
      <c r="H48" s="134">
        <v>5</v>
      </c>
      <c r="I48" s="76" t="str">
        <f>$E$45</f>
        <v>プレジール・キッズ</v>
      </c>
      <c r="J48" s="84" t="s">
        <v>159</v>
      </c>
      <c r="M48" s="76">
        <v>44</v>
      </c>
      <c r="N48" s="77">
        <v>0.65277777777777801</v>
      </c>
      <c r="O48" s="91" t="s">
        <v>161</v>
      </c>
      <c r="P48" s="76" t="str">
        <f>$T$44</f>
        <v>原小ファイターズ　ジュニア</v>
      </c>
      <c r="Q48" s="134" t="s">
        <v>313</v>
      </c>
      <c r="R48" s="76" t="s">
        <v>4</v>
      </c>
      <c r="S48" s="134" t="s">
        <v>314</v>
      </c>
      <c r="T48" s="76" t="str">
        <f>$T$45</f>
        <v>ブルースターキングＪｒ</v>
      </c>
      <c r="U48" s="84" t="s">
        <v>164</v>
      </c>
    </row>
    <row r="49" spans="2:21" ht="15.75" customHeight="1" x14ac:dyDescent="0.15">
      <c r="B49" s="51">
        <v>45</v>
      </c>
      <c r="C49" s="74">
        <v>0.65833333333333399</v>
      </c>
      <c r="D49" s="90" t="s">
        <v>162</v>
      </c>
      <c r="E49" s="51" t="str">
        <f>$E$46</f>
        <v>マキサウスダイナミックス</v>
      </c>
      <c r="F49" s="133">
        <v>11</v>
      </c>
      <c r="G49" s="51" t="s">
        <v>4</v>
      </c>
      <c r="H49" s="133">
        <v>4</v>
      </c>
      <c r="I49" s="51" t="str">
        <f>$I$47</f>
        <v>Ｓ．Ｎ．Ｄ．Ｃ　ＧＡＣＫＹ’Ｓ</v>
      </c>
      <c r="J49" s="82" t="s">
        <v>163</v>
      </c>
      <c r="M49" s="51">
        <v>45</v>
      </c>
      <c r="N49" s="74">
        <v>0.65833333333333299</v>
      </c>
      <c r="O49" s="90" t="s">
        <v>165</v>
      </c>
      <c r="P49" s="51" t="str">
        <f>$P$46</f>
        <v>鳥川ライジングファルコン</v>
      </c>
      <c r="Q49" s="133">
        <v>9</v>
      </c>
      <c r="R49" s="51" t="s">
        <v>4</v>
      </c>
      <c r="S49" s="133">
        <v>7</v>
      </c>
      <c r="T49" s="51" t="str">
        <f>$T$47</f>
        <v>原小ファイターズ</v>
      </c>
      <c r="U49" s="82" t="s">
        <v>167</v>
      </c>
    </row>
    <row r="50" spans="2:21" ht="15.75" customHeight="1" x14ac:dyDescent="0.15">
      <c r="B50" s="76">
        <v>46</v>
      </c>
      <c r="C50" s="77">
        <v>0.66388888888888897</v>
      </c>
      <c r="D50" s="91" t="s">
        <v>166</v>
      </c>
      <c r="E50" s="76" t="str">
        <f>$I$48</f>
        <v>プレジール・キッズ</v>
      </c>
      <c r="F50" s="134">
        <v>0</v>
      </c>
      <c r="G50" s="76" t="s">
        <v>4</v>
      </c>
      <c r="H50" s="134">
        <v>7</v>
      </c>
      <c r="I50" s="76" t="str">
        <f>$P$48</f>
        <v>原小ファイターズ　ジュニア</v>
      </c>
      <c r="J50" s="84" t="s">
        <v>269</v>
      </c>
      <c r="M50" s="92"/>
      <c r="N50" s="93"/>
      <c r="O50" s="93"/>
      <c r="P50" s="94"/>
      <c r="Q50" s="94"/>
      <c r="R50" s="92"/>
      <c r="S50" s="94"/>
      <c r="T50" s="94"/>
      <c r="U50" s="94"/>
    </row>
    <row r="51" spans="2:21" ht="15.75" customHeight="1" x14ac:dyDescent="0.15">
      <c r="B51" s="258">
        <v>47</v>
      </c>
      <c r="C51" s="261">
        <v>0.67361111111111116</v>
      </c>
      <c r="D51" s="261" t="s">
        <v>267</v>
      </c>
      <c r="E51" s="261" t="str">
        <f t="shared" ref="E51" si="0">$E$49</f>
        <v>マキサウスダイナミックス</v>
      </c>
      <c r="F51" s="75">
        <v>8</v>
      </c>
      <c r="G51" s="51" t="s">
        <v>4</v>
      </c>
      <c r="H51" s="75">
        <v>10</v>
      </c>
      <c r="I51" s="258" t="str">
        <f t="shared" ref="I51" si="1">$P$49</f>
        <v>鳥川ライジングファルコン</v>
      </c>
      <c r="J51" s="264" t="s">
        <v>268</v>
      </c>
      <c r="M51" s="95"/>
      <c r="N51" s="96"/>
      <c r="O51" s="96"/>
      <c r="P51" s="95"/>
      <c r="Q51" s="97"/>
      <c r="R51" s="95"/>
      <c r="S51" s="97"/>
      <c r="T51" s="97"/>
      <c r="U51" s="95"/>
    </row>
    <row r="52" spans="2:21" ht="15.75" customHeight="1" x14ac:dyDescent="0.15">
      <c r="B52" s="259"/>
      <c r="C52" s="262"/>
      <c r="D52" s="262"/>
      <c r="E52" s="262"/>
      <c r="F52" s="75">
        <v>9</v>
      </c>
      <c r="G52" s="51" t="s">
        <v>4</v>
      </c>
      <c r="H52" s="75">
        <v>8</v>
      </c>
      <c r="I52" s="262"/>
      <c r="J52" s="265"/>
      <c r="M52" s="98"/>
      <c r="N52" s="99"/>
      <c r="O52" s="99"/>
      <c r="P52" s="95"/>
      <c r="Q52" s="97"/>
      <c r="R52" s="95"/>
      <c r="S52" s="97"/>
      <c r="T52" s="97"/>
      <c r="U52" s="95"/>
    </row>
    <row r="53" spans="2:21" ht="15.75" customHeight="1" x14ac:dyDescent="0.15">
      <c r="B53" s="260"/>
      <c r="C53" s="263"/>
      <c r="D53" s="263"/>
      <c r="E53" s="263"/>
      <c r="F53" s="75">
        <v>7</v>
      </c>
      <c r="G53" s="51" t="s">
        <v>4</v>
      </c>
      <c r="H53" s="75">
        <v>9</v>
      </c>
      <c r="I53" s="263"/>
      <c r="J53" s="266"/>
      <c r="M53" s="98"/>
      <c r="N53" s="99"/>
      <c r="O53" s="99"/>
      <c r="P53" s="99"/>
      <c r="Q53" s="97"/>
      <c r="R53" s="95"/>
      <c r="S53" s="97"/>
      <c r="T53" s="97"/>
      <c r="U53" s="99"/>
    </row>
  </sheetData>
  <mergeCells count="96">
    <mergeCell ref="B27:J27"/>
    <mergeCell ref="M27:U27"/>
    <mergeCell ref="B39:J39"/>
    <mergeCell ref="B51:B53"/>
    <mergeCell ref="C51:C53"/>
    <mergeCell ref="J51:J53"/>
    <mergeCell ref="D51:D53"/>
    <mergeCell ref="E51:E53"/>
    <mergeCell ref="I51:I53"/>
    <mergeCell ref="B1:J1"/>
    <mergeCell ref="M1:U1"/>
    <mergeCell ref="F2:H2"/>
    <mergeCell ref="Q2:S2"/>
    <mergeCell ref="M22:U22"/>
    <mergeCell ref="D2:E2"/>
    <mergeCell ref="I2:J2"/>
    <mergeCell ref="D3:E3"/>
    <mergeCell ref="D4:E4"/>
    <mergeCell ref="D5:E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I3:J3"/>
    <mergeCell ref="I22:J22"/>
    <mergeCell ref="I19:J19"/>
    <mergeCell ref="I20:J20"/>
    <mergeCell ref="I21:J21"/>
    <mergeCell ref="I4:J4"/>
    <mergeCell ref="I5:J5"/>
    <mergeCell ref="I6:J6"/>
    <mergeCell ref="I7:J7"/>
    <mergeCell ref="I8:J8"/>
    <mergeCell ref="I9:J9"/>
    <mergeCell ref="I10:J10"/>
    <mergeCell ref="I11:J11"/>
    <mergeCell ref="I12:J12"/>
    <mergeCell ref="I13:J13"/>
    <mergeCell ref="I14:J14"/>
    <mergeCell ref="I15:J15"/>
    <mergeCell ref="I16:J16"/>
    <mergeCell ref="I17:J17"/>
    <mergeCell ref="I18:J18"/>
    <mergeCell ref="O2:P2"/>
    <mergeCell ref="T2:U2"/>
    <mergeCell ref="O8:P8"/>
    <mergeCell ref="O9:P9"/>
    <mergeCell ref="O10:P10"/>
    <mergeCell ref="O3:P3"/>
    <mergeCell ref="O4:P4"/>
    <mergeCell ref="O5:P5"/>
    <mergeCell ref="O6:P6"/>
    <mergeCell ref="O7:P7"/>
    <mergeCell ref="T8:U8"/>
    <mergeCell ref="T9:U9"/>
    <mergeCell ref="T10:U10"/>
    <mergeCell ref="O11:P11"/>
    <mergeCell ref="O12:P12"/>
    <mergeCell ref="O13:P13"/>
    <mergeCell ref="O14:P14"/>
    <mergeCell ref="O15:P15"/>
    <mergeCell ref="O16:P16"/>
    <mergeCell ref="O17:P17"/>
    <mergeCell ref="O18:P18"/>
    <mergeCell ref="O19:P19"/>
    <mergeCell ref="O20:P20"/>
    <mergeCell ref="T13:U13"/>
    <mergeCell ref="T14:U14"/>
    <mergeCell ref="T15:U15"/>
    <mergeCell ref="T16:U16"/>
    <mergeCell ref="T17:U17"/>
    <mergeCell ref="T11:U11"/>
    <mergeCell ref="T12:U12"/>
    <mergeCell ref="T3:U3"/>
    <mergeCell ref="T4:U4"/>
    <mergeCell ref="T5:U5"/>
    <mergeCell ref="T6:U6"/>
    <mergeCell ref="T7:U7"/>
    <mergeCell ref="T18:U18"/>
    <mergeCell ref="T20:U20"/>
    <mergeCell ref="T19:U19"/>
    <mergeCell ref="T21:U21"/>
    <mergeCell ref="O21:P21"/>
  </mergeCells>
  <phoneticPr fontId="2"/>
  <pageMargins left="0.78740157480314965" right="0.39370078740157483" top="0.39370078740157483" bottom="0.39370078740157483" header="0" footer="0"/>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0"/>
  <sheetViews>
    <sheetView zoomScale="70" zoomScaleNormal="70" zoomScaleSheetLayoutView="85" workbookViewId="0">
      <selection sqref="A1:X1"/>
    </sheetView>
  </sheetViews>
  <sheetFormatPr defaultRowHeight="13.5" x14ac:dyDescent="0.15"/>
  <cols>
    <col min="1" max="1" width="9" style="35"/>
    <col min="2" max="2" width="7.5" style="35" customWidth="1"/>
    <col min="3" max="3" width="28.25" style="35" customWidth="1"/>
    <col min="4" max="20" width="4.625" style="35" customWidth="1"/>
    <col min="21" max="21" width="8.25" style="35" customWidth="1"/>
    <col min="22" max="23" width="5.125" style="35" customWidth="1"/>
    <col min="24" max="24" width="7.875" style="35" customWidth="1"/>
    <col min="25" max="16384" width="9" style="35"/>
  </cols>
  <sheetData>
    <row r="1" spans="1:24" ht="21" customHeight="1" thickBot="1" x14ac:dyDescent="0.2">
      <c r="A1" s="313" t="s">
        <v>168</v>
      </c>
      <c r="B1" s="313"/>
      <c r="C1" s="313"/>
      <c r="D1" s="313"/>
      <c r="E1" s="313"/>
      <c r="F1" s="313"/>
      <c r="G1" s="313"/>
      <c r="H1" s="313"/>
      <c r="I1" s="313"/>
      <c r="J1" s="313"/>
      <c r="K1" s="313"/>
      <c r="L1" s="313"/>
      <c r="M1" s="313"/>
      <c r="N1" s="313"/>
      <c r="O1" s="313"/>
      <c r="P1" s="313"/>
      <c r="Q1" s="313"/>
      <c r="R1" s="313"/>
      <c r="S1" s="313"/>
      <c r="T1" s="313"/>
      <c r="U1" s="313"/>
      <c r="V1" s="313"/>
      <c r="W1" s="313"/>
      <c r="X1" s="313"/>
    </row>
    <row r="2" spans="1:24" ht="18" customHeight="1" thickBot="1" x14ac:dyDescent="0.2">
      <c r="A2" s="314"/>
      <c r="B2" s="315"/>
      <c r="C2" s="316"/>
      <c r="D2" s="317" t="s">
        <v>5</v>
      </c>
      <c r="E2" s="273"/>
      <c r="F2" s="318"/>
      <c r="G2" s="317" t="s">
        <v>6</v>
      </c>
      <c r="H2" s="273"/>
      <c r="I2" s="318"/>
      <c r="J2" s="317" t="s">
        <v>7</v>
      </c>
      <c r="K2" s="273"/>
      <c r="L2" s="318"/>
      <c r="M2" s="317" t="s">
        <v>8</v>
      </c>
      <c r="N2" s="273"/>
      <c r="O2" s="318"/>
      <c r="P2" s="319" t="s">
        <v>9</v>
      </c>
      <c r="Q2" s="320"/>
      <c r="R2" s="320"/>
      <c r="S2" s="320"/>
      <c r="T2" s="321"/>
      <c r="U2" s="36" t="s">
        <v>10</v>
      </c>
      <c r="V2" s="322" t="s">
        <v>11</v>
      </c>
      <c r="W2" s="323"/>
      <c r="X2" s="36" t="s">
        <v>12</v>
      </c>
    </row>
    <row r="3" spans="1:24" ht="18" customHeight="1" thickBot="1" x14ac:dyDescent="0.2">
      <c r="A3" s="281" t="s">
        <v>15</v>
      </c>
      <c r="B3" s="279" t="s">
        <v>5</v>
      </c>
      <c r="C3" s="284" t="s">
        <v>39</v>
      </c>
      <c r="D3" s="286" t="s">
        <v>169</v>
      </c>
      <c r="E3" s="287"/>
      <c r="F3" s="288"/>
      <c r="G3" s="292" t="str">
        <f>IF(G4+I4&gt;0,IF(G4&gt;I4,"○",IF(G4&lt;I4,"×","△")),"")</f>
        <v>○</v>
      </c>
      <c r="H3" s="275"/>
      <c r="I3" s="293"/>
      <c r="J3" s="292" t="str">
        <f>IF(J4+L4&gt;0,IF(J4&gt;L4,"○",IF(J4&lt;L4,"×","△")),"")</f>
        <v>○</v>
      </c>
      <c r="K3" s="275"/>
      <c r="L3" s="293"/>
      <c r="M3" s="292" t="str">
        <f>IF(M4+O4&gt;0,IF(M4&gt;O4,"○",IF(M4&lt;O4,"×","△")),"")</f>
        <v>○</v>
      </c>
      <c r="N3" s="275"/>
      <c r="O3" s="293"/>
      <c r="P3" s="269">
        <f>IF(G4&gt;I4,1,0)+IF(J4&gt;L4,1,0)+IF(M4&gt;O4,1,0)</f>
        <v>3</v>
      </c>
      <c r="Q3" s="273" t="s">
        <v>4</v>
      </c>
      <c r="R3" s="272">
        <f>IF(G4+I4&gt;0,IF(G4=I4,1,0),0)+IF(J4+L4&gt;0,IF(J4=L4,1,0),0)+IF(M4+O4&gt;0,IF(M4=O4,1,0),0)</f>
        <v>0</v>
      </c>
      <c r="S3" s="273" t="s">
        <v>4</v>
      </c>
      <c r="T3" s="271">
        <f>IF(G4&lt;I4,1,0)+IF(J4&lt;L4,1,0)+IF(M4&lt;O4,1,0)</f>
        <v>0</v>
      </c>
      <c r="U3" s="277">
        <f>(P3*2)+(R3*1)</f>
        <v>6</v>
      </c>
      <c r="V3" s="37" t="s">
        <v>13</v>
      </c>
      <c r="W3" s="38">
        <f>G4+J4+M4</f>
        <v>31</v>
      </c>
      <c r="X3" s="267">
        <v>1</v>
      </c>
    </row>
    <row r="4" spans="1:24" ht="18" customHeight="1" thickBot="1" x14ac:dyDescent="0.2">
      <c r="A4" s="282"/>
      <c r="B4" s="299"/>
      <c r="C4" s="285"/>
      <c r="D4" s="289"/>
      <c r="E4" s="290"/>
      <c r="F4" s="291"/>
      <c r="G4" s="12">
        <f>ﾀｲﾑﾃｰﾌﾞﾙ!$F$12</f>
        <v>10</v>
      </c>
      <c r="H4" s="39" t="s">
        <v>4</v>
      </c>
      <c r="I4" s="54">
        <f>ﾀｲﾑﾃｰﾌﾞﾙ!$H$12</f>
        <v>8</v>
      </c>
      <c r="J4" s="12">
        <f>ﾀｲﾑﾃｰﾌﾞﾙ!$F$3</f>
        <v>10</v>
      </c>
      <c r="K4" s="39" t="s">
        <v>4</v>
      </c>
      <c r="L4" s="54">
        <f>ﾀｲﾑﾃｰﾌﾞﾙ!$H$3</f>
        <v>5</v>
      </c>
      <c r="M4" s="12">
        <f>ﾀｲﾑﾃｰﾌﾞﾙ!$H$15</f>
        <v>11</v>
      </c>
      <c r="N4" s="39" t="s">
        <v>4</v>
      </c>
      <c r="O4" s="54">
        <f>ﾀｲﾑﾃｰﾌﾞﾙ!$F$15</f>
        <v>5</v>
      </c>
      <c r="P4" s="269"/>
      <c r="Q4" s="273"/>
      <c r="R4" s="272"/>
      <c r="S4" s="273"/>
      <c r="T4" s="271"/>
      <c r="U4" s="277"/>
      <c r="V4" s="37" t="s">
        <v>14</v>
      </c>
      <c r="W4" s="38">
        <f>I4+L4+O4</f>
        <v>18</v>
      </c>
      <c r="X4" s="267"/>
    </row>
    <row r="5" spans="1:24" ht="18" customHeight="1" thickBot="1" x14ac:dyDescent="0.2">
      <c r="A5" s="282"/>
      <c r="B5" s="279" t="s">
        <v>6</v>
      </c>
      <c r="C5" s="284" t="s">
        <v>40</v>
      </c>
      <c r="D5" s="292" t="str">
        <f>IF(D6+F6&gt;0,IF(D6&gt;F6,"○",IF(D6&lt;F6,"×","△")),"")</f>
        <v>×</v>
      </c>
      <c r="E5" s="275"/>
      <c r="F5" s="293"/>
      <c r="G5" s="286" t="s">
        <v>170</v>
      </c>
      <c r="H5" s="287"/>
      <c r="I5" s="288"/>
      <c r="J5" s="292" t="str">
        <f>IF(J6+L6&gt;0,IF(J6&gt;L6,"○",IF(J6&lt;L6,"×","△")),"")</f>
        <v>○</v>
      </c>
      <c r="K5" s="275"/>
      <c r="L5" s="293"/>
      <c r="M5" s="292" t="str">
        <f>IF(M6+O6&gt;0,IF(M6&gt;O6,"○",IF(M6&lt;O6,"×","△")),"")</f>
        <v>○</v>
      </c>
      <c r="N5" s="275"/>
      <c r="O5" s="293"/>
      <c r="P5" s="270">
        <f>IF(D6&gt;F6,1,0)+IF(J6&gt;L6,1,0)+IF(M6&gt;O6,1,0)</f>
        <v>2</v>
      </c>
      <c r="Q5" s="275" t="s">
        <v>4</v>
      </c>
      <c r="R5" s="272">
        <f>IF(D6+F6&gt;0,IF(D6=F6,1,0),0)+IF(J6+L6&gt;0,IF(J6=L6,1,0),0)+IF(M6+O6&gt;0,IF(M6=O6,1,0),0)</f>
        <v>0</v>
      </c>
      <c r="S5" s="273" t="s">
        <v>4</v>
      </c>
      <c r="T5" s="271">
        <f>IF(D6&lt;F6,1,0)+IF(J6&lt;L6,1,0)+IF(M6&lt;O6,1,0)</f>
        <v>1</v>
      </c>
      <c r="U5" s="277">
        <f>(P5*2)+(R5*1)</f>
        <v>4</v>
      </c>
      <c r="V5" s="37" t="s">
        <v>13</v>
      </c>
      <c r="W5" s="38">
        <f>D6+J6+M6</f>
        <v>28</v>
      </c>
      <c r="X5" s="267">
        <v>2</v>
      </c>
    </row>
    <row r="6" spans="1:24" ht="18" customHeight="1" thickBot="1" x14ac:dyDescent="0.2">
      <c r="A6" s="282"/>
      <c r="B6" s="299"/>
      <c r="C6" s="285"/>
      <c r="D6" s="12">
        <f>ﾀｲﾑﾃｰﾌﾞﾙ!$H$12</f>
        <v>8</v>
      </c>
      <c r="E6" s="39" t="s">
        <v>4</v>
      </c>
      <c r="F6" s="54">
        <f>ﾀｲﾑﾃｰﾌﾞﾙ!$F$12</f>
        <v>10</v>
      </c>
      <c r="G6" s="289"/>
      <c r="H6" s="290"/>
      <c r="I6" s="291"/>
      <c r="J6" s="12">
        <f>ﾀｲﾑﾃｰﾌﾞﾙ!$F$17</f>
        <v>9</v>
      </c>
      <c r="K6" s="39" t="s">
        <v>4</v>
      </c>
      <c r="L6" s="54">
        <f>ﾀｲﾑﾃｰﾌﾞﾙ!$H$17</f>
        <v>6</v>
      </c>
      <c r="M6" s="12">
        <f>ﾀｲﾑﾃｰﾌﾞﾙ!$F$5</f>
        <v>11</v>
      </c>
      <c r="N6" s="39" t="s">
        <v>4</v>
      </c>
      <c r="O6" s="54">
        <f>ﾀｲﾑﾃｰﾌﾞﾙ!$H$5</f>
        <v>7</v>
      </c>
      <c r="P6" s="325"/>
      <c r="Q6" s="326"/>
      <c r="R6" s="272"/>
      <c r="S6" s="273"/>
      <c r="T6" s="271"/>
      <c r="U6" s="277"/>
      <c r="V6" s="37" t="s">
        <v>14</v>
      </c>
      <c r="W6" s="38">
        <f>F6+L6+O6</f>
        <v>23</v>
      </c>
      <c r="X6" s="267"/>
    </row>
    <row r="7" spans="1:24" ht="18" customHeight="1" thickBot="1" x14ac:dyDescent="0.2">
      <c r="A7" s="282"/>
      <c r="B7" s="279" t="s">
        <v>7</v>
      </c>
      <c r="C7" s="294" t="s">
        <v>100</v>
      </c>
      <c r="D7" s="292" t="str">
        <f>IF(D8+F8&gt;0,IF(D8&gt;F8,"○",IF(D8&lt;F8,"×","△")),"")</f>
        <v>×</v>
      </c>
      <c r="E7" s="275"/>
      <c r="F7" s="293"/>
      <c r="G7" s="292" t="str">
        <f>IF(G8+I8&gt;0,IF(G8&gt;I8,"○",IF(G8&lt;I8,"×","△")),"")</f>
        <v>×</v>
      </c>
      <c r="H7" s="275"/>
      <c r="I7" s="293"/>
      <c r="J7" s="286" t="s">
        <v>171</v>
      </c>
      <c r="K7" s="287"/>
      <c r="L7" s="288"/>
      <c r="M7" s="292" t="str">
        <f>IF(M8+O8&gt;0,IF(M8&gt;O8,"○",IF(M8&lt;O8,"×","△")),"")</f>
        <v>△</v>
      </c>
      <c r="N7" s="275"/>
      <c r="O7" s="293"/>
      <c r="P7" s="269">
        <f>IF(D8&gt;F8,1,0)+IF(G8&gt;I8,1,0)+IF(M8&gt;O8,1,0)</f>
        <v>0</v>
      </c>
      <c r="Q7" s="273" t="s">
        <v>4</v>
      </c>
      <c r="R7" s="272">
        <f>IF(D8+F8&gt;0,IF(D8=F8,1,0),0)+IF(G8+I8&gt;0,IF(G8=I8,1,0),0)+IF(M8+O8&gt;0,IF(M8=O8,1,0),0)</f>
        <v>1</v>
      </c>
      <c r="S7" s="273" t="s">
        <v>4</v>
      </c>
      <c r="T7" s="271">
        <f>IF(D8&lt;F8,1,0)+IF(G8&lt;I8,1,0)+IF(M8&lt;O8,1,0)</f>
        <v>2</v>
      </c>
      <c r="U7" s="277">
        <f>(P7*2)+(R7*1)</f>
        <v>1</v>
      </c>
      <c r="V7" s="37" t="s">
        <v>13</v>
      </c>
      <c r="W7" s="38">
        <f>D8+G8+M8</f>
        <v>19</v>
      </c>
      <c r="X7" s="267">
        <v>4</v>
      </c>
    </row>
    <row r="8" spans="1:24" ht="18" customHeight="1" thickBot="1" x14ac:dyDescent="0.2">
      <c r="A8" s="282"/>
      <c r="B8" s="299"/>
      <c r="C8" s="294"/>
      <c r="D8" s="12">
        <f>ﾀｲﾑﾃｰﾌﾞﾙ!$H$3</f>
        <v>5</v>
      </c>
      <c r="E8" s="39" t="s">
        <v>4</v>
      </c>
      <c r="F8" s="54">
        <f>ﾀｲﾑﾃｰﾌﾞﾙ!$F$3</f>
        <v>10</v>
      </c>
      <c r="G8" s="12">
        <f>ﾀｲﾑﾃｰﾌﾞﾙ!$H$17</f>
        <v>6</v>
      </c>
      <c r="H8" s="39" t="s">
        <v>4</v>
      </c>
      <c r="I8" s="54">
        <f>ﾀｲﾑﾃｰﾌﾞﾙ!$F$17</f>
        <v>9</v>
      </c>
      <c r="J8" s="289"/>
      <c r="K8" s="290"/>
      <c r="L8" s="291"/>
      <c r="M8" s="12">
        <f>ﾀｲﾑﾃｰﾌﾞﾙ!$F$9</f>
        <v>8</v>
      </c>
      <c r="N8" s="39" t="s">
        <v>4</v>
      </c>
      <c r="O8" s="54">
        <f>ﾀｲﾑﾃｰﾌﾞﾙ!$H$9</f>
        <v>8</v>
      </c>
      <c r="P8" s="269"/>
      <c r="Q8" s="273"/>
      <c r="R8" s="272"/>
      <c r="S8" s="273"/>
      <c r="T8" s="271"/>
      <c r="U8" s="277"/>
      <c r="V8" s="37" t="s">
        <v>14</v>
      </c>
      <c r="W8" s="38">
        <f>F8+I8+O8</f>
        <v>27</v>
      </c>
      <c r="X8" s="267"/>
    </row>
    <row r="9" spans="1:24" ht="18" customHeight="1" thickBot="1" x14ac:dyDescent="0.2">
      <c r="A9" s="282"/>
      <c r="B9" s="279" t="s">
        <v>8</v>
      </c>
      <c r="C9" s="294" t="s">
        <v>42</v>
      </c>
      <c r="D9" s="292" t="str">
        <f>IF(D10+F10&gt;0,IF(D10&gt;F10,"○",IF(D10&lt;F10,"×","△")),"")</f>
        <v>×</v>
      </c>
      <c r="E9" s="275"/>
      <c r="F9" s="293"/>
      <c r="G9" s="292" t="str">
        <f>IF(G10+I10&gt;0,IF(G10&gt;I10,"○",IF(G10&lt;I10,"×","△")),"")</f>
        <v>×</v>
      </c>
      <c r="H9" s="275"/>
      <c r="I9" s="293"/>
      <c r="J9" s="292" t="str">
        <f>IF(J10+L10&gt;0,IF(J10&gt;L10,"○",IF(J10&lt;L10,"×","△")),"")</f>
        <v>△</v>
      </c>
      <c r="K9" s="275"/>
      <c r="L9" s="293"/>
      <c r="M9" s="286" t="s">
        <v>169</v>
      </c>
      <c r="N9" s="287"/>
      <c r="O9" s="288"/>
      <c r="P9" s="269">
        <f>IF(D10&gt;F10,1,0)+IF(G10&gt;I10,1,0)+IF(J10&gt;L10,1,0)</f>
        <v>0</v>
      </c>
      <c r="Q9" s="273" t="s">
        <v>4</v>
      </c>
      <c r="R9" s="272">
        <f>IF(D10+F10&gt;0,IF(D10=F10,1,0),0)+IF(G10+I10&gt;0,IF(G10=I10,1,0),0)+IF(J10+L10&gt;0,IF(J10=L10,1,0),0)</f>
        <v>1</v>
      </c>
      <c r="S9" s="273" t="s">
        <v>4</v>
      </c>
      <c r="T9" s="271">
        <f>IF(D10&lt;F10,1,0)+IF(G10&lt;I10,1,0)+IF(J10&lt;L10,1,0)</f>
        <v>2</v>
      </c>
      <c r="U9" s="277">
        <f>(P9*2)+(R9*1)</f>
        <v>1</v>
      </c>
      <c r="V9" s="37" t="s">
        <v>13</v>
      </c>
      <c r="W9" s="38">
        <f>D10+G10+J10</f>
        <v>20</v>
      </c>
      <c r="X9" s="267">
        <v>3</v>
      </c>
    </row>
    <row r="10" spans="1:24" ht="18" customHeight="1" thickBot="1" x14ac:dyDescent="0.2">
      <c r="A10" s="283"/>
      <c r="B10" s="280"/>
      <c r="C10" s="295"/>
      <c r="D10" s="58">
        <f>ﾀｲﾑﾃｰﾌﾞﾙ!$F$15</f>
        <v>5</v>
      </c>
      <c r="E10" s="59" t="s">
        <v>4</v>
      </c>
      <c r="F10" s="60">
        <f>ﾀｲﾑﾃｰﾌﾞﾙ!$H$15</f>
        <v>11</v>
      </c>
      <c r="G10" s="58">
        <f>ﾀｲﾑﾃｰﾌﾞﾙ!$H$5</f>
        <v>7</v>
      </c>
      <c r="H10" s="59" t="s">
        <v>4</v>
      </c>
      <c r="I10" s="60">
        <f>ﾀｲﾑﾃｰﾌﾞﾙ!$F$5</f>
        <v>11</v>
      </c>
      <c r="J10" s="58">
        <f>ﾀｲﾑﾃｰﾌﾞﾙ!$H$9</f>
        <v>8</v>
      </c>
      <c r="K10" s="59" t="s">
        <v>4</v>
      </c>
      <c r="L10" s="60">
        <f>ﾀｲﾑﾃｰﾌﾞﾙ!$F$9</f>
        <v>8</v>
      </c>
      <c r="M10" s="296"/>
      <c r="N10" s="297"/>
      <c r="O10" s="298"/>
      <c r="P10" s="270"/>
      <c r="Q10" s="275"/>
      <c r="R10" s="274"/>
      <c r="S10" s="275"/>
      <c r="T10" s="276"/>
      <c r="U10" s="278"/>
      <c r="V10" s="61" t="s">
        <v>14</v>
      </c>
      <c r="W10" s="55">
        <f>F10+I10+L10</f>
        <v>30</v>
      </c>
      <c r="X10" s="268"/>
    </row>
    <row r="11" spans="1:24" ht="18" customHeight="1" thickTop="1" thickBot="1" x14ac:dyDescent="0.2">
      <c r="A11" s="314"/>
      <c r="B11" s="315"/>
      <c r="C11" s="316"/>
      <c r="D11" s="302" t="s">
        <v>172</v>
      </c>
      <c r="E11" s="303"/>
      <c r="F11" s="304"/>
      <c r="G11" s="302" t="s">
        <v>173</v>
      </c>
      <c r="H11" s="303"/>
      <c r="I11" s="304"/>
      <c r="J11" s="302" t="s">
        <v>174</v>
      </c>
      <c r="K11" s="303"/>
      <c r="L11" s="304"/>
      <c r="M11" s="302" t="s">
        <v>175</v>
      </c>
      <c r="N11" s="303"/>
      <c r="O11" s="304"/>
      <c r="P11" s="305" t="s">
        <v>9</v>
      </c>
      <c r="Q11" s="306"/>
      <c r="R11" s="306"/>
      <c r="S11" s="306"/>
      <c r="T11" s="307"/>
      <c r="U11" s="62" t="s">
        <v>10</v>
      </c>
      <c r="V11" s="300" t="s">
        <v>11</v>
      </c>
      <c r="W11" s="301"/>
      <c r="X11" s="62" t="s">
        <v>12</v>
      </c>
    </row>
    <row r="12" spans="1:24" ht="18" customHeight="1" thickBot="1" x14ac:dyDescent="0.2">
      <c r="A12" s="281" t="s">
        <v>24</v>
      </c>
      <c r="B12" s="279" t="s">
        <v>172</v>
      </c>
      <c r="C12" s="294" t="s">
        <v>47</v>
      </c>
      <c r="D12" s="286"/>
      <c r="E12" s="287"/>
      <c r="F12" s="288"/>
      <c r="G12" s="292" t="str">
        <f>IF(G13+I13&gt;0,IF(G13&gt;I13,"○",IF(G13&lt;I13,"×","△")),"")</f>
        <v>○</v>
      </c>
      <c r="H12" s="275"/>
      <c r="I12" s="293"/>
      <c r="J12" s="292" t="str">
        <f>IF(J13+L13&gt;0,IF(J13&gt;L13,"○",IF(J13&lt;L13,"×","△")),"")</f>
        <v>○</v>
      </c>
      <c r="K12" s="275"/>
      <c r="L12" s="293"/>
      <c r="M12" s="292" t="str">
        <f>IF(M13+O13&gt;0,IF(M13&gt;O13,"○",IF(M13&lt;O13,"×","△")),"")</f>
        <v>○</v>
      </c>
      <c r="N12" s="275"/>
      <c r="O12" s="293"/>
      <c r="P12" s="269">
        <f>IF(G13&gt;I13,1,0)+IF(J13&gt;L13,1,0)+IF(M13&gt;O13,1,0)</f>
        <v>3</v>
      </c>
      <c r="Q12" s="273" t="s">
        <v>4</v>
      </c>
      <c r="R12" s="272">
        <f>IF(G13+I13&gt;0,IF(G13=I13,1,0),0)+IF(J13+L13&gt;0,IF(J13=L13,1,0),0)+IF(M13+O13&gt;0,IF(M13=O13,1,0),0)</f>
        <v>0</v>
      </c>
      <c r="S12" s="273" t="s">
        <v>4</v>
      </c>
      <c r="T12" s="271">
        <f>IF(G13&lt;I13,1,0)+IF(J13&lt;L13,1,0)+IF(M13&lt;O13,1,0)</f>
        <v>0</v>
      </c>
      <c r="U12" s="277">
        <f>(P12*2)+(R12*1)</f>
        <v>6</v>
      </c>
      <c r="V12" s="37" t="s">
        <v>13</v>
      </c>
      <c r="W12" s="38">
        <f>G13+J13+M13</f>
        <v>26</v>
      </c>
      <c r="X12" s="267">
        <v>1</v>
      </c>
    </row>
    <row r="13" spans="1:24" ht="18" customHeight="1" thickBot="1" x14ac:dyDescent="0.2">
      <c r="A13" s="282"/>
      <c r="B13" s="299"/>
      <c r="C13" s="294"/>
      <c r="D13" s="289"/>
      <c r="E13" s="290"/>
      <c r="F13" s="291"/>
      <c r="G13" s="12">
        <f>ﾀｲﾑﾃｰﾌﾞﾙ!$F$11</f>
        <v>11</v>
      </c>
      <c r="H13" s="39" t="s">
        <v>4</v>
      </c>
      <c r="I13" s="54">
        <f>ﾀｲﾑﾃｰﾌﾞﾙ!$H$11</f>
        <v>1</v>
      </c>
      <c r="J13" s="12">
        <f>ﾀｲﾑﾃｰﾌﾞﾙ!$F$4</f>
        <v>7</v>
      </c>
      <c r="K13" s="39" t="s">
        <v>4</v>
      </c>
      <c r="L13" s="54">
        <f>ﾀｲﾑﾃｰﾌﾞﾙ!$H$4</f>
        <v>5</v>
      </c>
      <c r="M13" s="12">
        <f>ﾀｲﾑﾃｰﾌﾞﾙ!$H$16</f>
        <v>8</v>
      </c>
      <c r="N13" s="39" t="s">
        <v>4</v>
      </c>
      <c r="O13" s="54">
        <f>ﾀｲﾑﾃｰﾌﾞﾙ!$F$16</f>
        <v>7</v>
      </c>
      <c r="P13" s="269"/>
      <c r="Q13" s="273"/>
      <c r="R13" s="272"/>
      <c r="S13" s="273"/>
      <c r="T13" s="271"/>
      <c r="U13" s="277"/>
      <c r="V13" s="37" t="s">
        <v>14</v>
      </c>
      <c r="W13" s="38">
        <f>I13+L13+O13</f>
        <v>13</v>
      </c>
      <c r="X13" s="267"/>
    </row>
    <row r="14" spans="1:24" ht="18" customHeight="1" thickBot="1" x14ac:dyDescent="0.2">
      <c r="A14" s="282"/>
      <c r="B14" s="279" t="s">
        <v>173</v>
      </c>
      <c r="C14" s="294" t="s">
        <v>48</v>
      </c>
      <c r="D14" s="292" t="str">
        <f>IF(D15+F15&gt;0,IF(D15&gt;F15,"○",IF(D15&lt;F15,"×","△")),"")</f>
        <v>×</v>
      </c>
      <c r="E14" s="275"/>
      <c r="F14" s="293"/>
      <c r="G14" s="286" t="s">
        <v>169</v>
      </c>
      <c r="H14" s="287"/>
      <c r="I14" s="288"/>
      <c r="J14" s="292" t="str">
        <f>IF(J15+L15&gt;0,IF(J15&gt;L15,"○",IF(J15&lt;L15,"×","△")),"")</f>
        <v>×</v>
      </c>
      <c r="K14" s="275"/>
      <c r="L14" s="293"/>
      <c r="M14" s="292" t="str">
        <f>IF(M15+O15&gt;0,IF(M15&gt;O15,"○",IF(M15&lt;O15,"×","△")),"")</f>
        <v>×</v>
      </c>
      <c r="N14" s="275"/>
      <c r="O14" s="293"/>
      <c r="P14" s="269">
        <f>IF(D15&gt;F15,1,0)+IF(J15&gt;L15,1,0)+IF(M15&gt;O15,1,0)</f>
        <v>0</v>
      </c>
      <c r="Q14" s="273" t="s">
        <v>4</v>
      </c>
      <c r="R14" s="272">
        <f>IF(D15+F15&gt;0,IF(D15=F15,1,0),0)+IF(J15+L15&gt;0,IF(J15=L15,1,0),0)+IF(M15+O15&gt;0,IF(M15=O15,1,0),0)</f>
        <v>0</v>
      </c>
      <c r="S14" s="273" t="s">
        <v>4</v>
      </c>
      <c r="T14" s="271">
        <f>IF(D15&lt;F15,1,0)+IF(J15&lt;L15,1,0)+IF(M15&lt;O15,1,0)</f>
        <v>3</v>
      </c>
      <c r="U14" s="277">
        <f>(P14*2)+(R14*1)</f>
        <v>0</v>
      </c>
      <c r="V14" s="37" t="s">
        <v>13</v>
      </c>
      <c r="W14" s="38">
        <f>D15+J15+M15</f>
        <v>14</v>
      </c>
      <c r="X14" s="267">
        <v>4</v>
      </c>
    </row>
    <row r="15" spans="1:24" ht="18" customHeight="1" thickBot="1" x14ac:dyDescent="0.2">
      <c r="A15" s="282"/>
      <c r="B15" s="299"/>
      <c r="C15" s="294"/>
      <c r="D15" s="12">
        <f>ﾀｲﾑﾃｰﾌﾞﾙ!$H$11</f>
        <v>1</v>
      </c>
      <c r="E15" s="39" t="s">
        <v>4</v>
      </c>
      <c r="F15" s="54">
        <f>ﾀｲﾑﾃｰﾌﾞﾙ!$F$11</f>
        <v>11</v>
      </c>
      <c r="G15" s="289"/>
      <c r="H15" s="290"/>
      <c r="I15" s="291"/>
      <c r="J15" s="12">
        <f>ﾀｲﾑﾃｰﾌﾞﾙ!$F$18</f>
        <v>6</v>
      </c>
      <c r="K15" s="39" t="s">
        <v>4</v>
      </c>
      <c r="L15" s="54">
        <f>ﾀｲﾑﾃｰﾌﾞﾙ!$H$18</f>
        <v>8</v>
      </c>
      <c r="M15" s="12">
        <f>ﾀｲﾑﾃｰﾌﾞﾙ!$F$6</f>
        <v>7</v>
      </c>
      <c r="N15" s="39" t="s">
        <v>4</v>
      </c>
      <c r="O15" s="54">
        <f>ﾀｲﾑﾃｰﾌﾞﾙ!$H$6</f>
        <v>8</v>
      </c>
      <c r="P15" s="269"/>
      <c r="Q15" s="273"/>
      <c r="R15" s="272"/>
      <c r="S15" s="273"/>
      <c r="T15" s="271"/>
      <c r="U15" s="277"/>
      <c r="V15" s="37" t="s">
        <v>14</v>
      </c>
      <c r="W15" s="38">
        <f>F15+L15+O15</f>
        <v>27</v>
      </c>
      <c r="X15" s="267"/>
    </row>
    <row r="16" spans="1:24" ht="18" customHeight="1" thickBot="1" x14ac:dyDescent="0.2">
      <c r="A16" s="282"/>
      <c r="B16" s="279" t="s">
        <v>174</v>
      </c>
      <c r="C16" s="294" t="s">
        <v>49</v>
      </c>
      <c r="D16" s="292" t="str">
        <f>IF(D17+F17&gt;0,IF(D17&gt;F17,"○",IF(D17&lt;F17,"×","△")),"")</f>
        <v>×</v>
      </c>
      <c r="E16" s="275"/>
      <c r="F16" s="293"/>
      <c r="G16" s="292" t="str">
        <f>IF(G17+I17&gt;0,IF(G17&gt;I17,"○",IF(G17&lt;I17,"×","△")),"")</f>
        <v>○</v>
      </c>
      <c r="H16" s="275"/>
      <c r="I16" s="293"/>
      <c r="J16" s="286" t="s">
        <v>176</v>
      </c>
      <c r="K16" s="287"/>
      <c r="L16" s="288"/>
      <c r="M16" s="292" t="str">
        <f>IF(M17+O17&gt;0,IF(M17&gt;O17,"○",IF(M17&lt;O17,"×","△")),"")</f>
        <v>○</v>
      </c>
      <c r="N16" s="275"/>
      <c r="O16" s="293"/>
      <c r="P16" s="269">
        <f>IF(D17&gt;F17,1,0)+IF(G17&gt;I17,1,0)+IF(M17&gt;O17,1,0)</f>
        <v>2</v>
      </c>
      <c r="Q16" s="273" t="s">
        <v>4</v>
      </c>
      <c r="R16" s="272">
        <f>IF(D17+F17&gt;0,IF(D17=F17,1,0),0)+IF(G17+I17&gt;0,IF(G17=I17,1,0),0)+IF(M17+O17&gt;0,IF(M17=O17,1,0),0)</f>
        <v>0</v>
      </c>
      <c r="S16" s="273" t="s">
        <v>4</v>
      </c>
      <c r="T16" s="271">
        <f>IF(D17&lt;F17,1,0)+IF(G17&lt;I17,1,0)+IF(M17&lt;O17,1,0)</f>
        <v>1</v>
      </c>
      <c r="U16" s="277">
        <f>(P16*2)+(R16*1)</f>
        <v>4</v>
      </c>
      <c r="V16" s="37" t="s">
        <v>13</v>
      </c>
      <c r="W16" s="38">
        <f>D17+G17+M17</f>
        <v>23</v>
      </c>
      <c r="X16" s="267">
        <v>2</v>
      </c>
    </row>
    <row r="17" spans="1:24" ht="18" customHeight="1" thickBot="1" x14ac:dyDescent="0.2">
      <c r="A17" s="282"/>
      <c r="B17" s="299"/>
      <c r="C17" s="294"/>
      <c r="D17" s="12">
        <f>ﾀｲﾑﾃｰﾌﾞﾙ!$H$4</f>
        <v>5</v>
      </c>
      <c r="E17" s="39" t="s">
        <v>4</v>
      </c>
      <c r="F17" s="54">
        <f>ﾀｲﾑﾃｰﾌﾞﾙ!$F$4</f>
        <v>7</v>
      </c>
      <c r="G17" s="12">
        <f>ﾀｲﾑﾃｰﾌﾞﾙ!$H$18</f>
        <v>8</v>
      </c>
      <c r="H17" s="39" t="s">
        <v>4</v>
      </c>
      <c r="I17" s="54">
        <f>ﾀｲﾑﾃｰﾌﾞﾙ!$F$18</f>
        <v>6</v>
      </c>
      <c r="J17" s="289"/>
      <c r="K17" s="290"/>
      <c r="L17" s="291"/>
      <c r="M17" s="12">
        <f>ﾀｲﾑﾃｰﾌﾞﾙ!$F$10</f>
        <v>10</v>
      </c>
      <c r="N17" s="39" t="s">
        <v>4</v>
      </c>
      <c r="O17" s="54">
        <f>ﾀｲﾑﾃｰﾌﾞﾙ!$H$10</f>
        <v>3</v>
      </c>
      <c r="P17" s="269"/>
      <c r="Q17" s="273"/>
      <c r="R17" s="272"/>
      <c r="S17" s="273"/>
      <c r="T17" s="271"/>
      <c r="U17" s="277"/>
      <c r="V17" s="37" t="s">
        <v>14</v>
      </c>
      <c r="W17" s="38">
        <f>F17+I17+O17</f>
        <v>16</v>
      </c>
      <c r="X17" s="267"/>
    </row>
    <row r="18" spans="1:24" ht="18" customHeight="1" thickBot="1" x14ac:dyDescent="0.2">
      <c r="A18" s="282"/>
      <c r="B18" s="279" t="s">
        <v>175</v>
      </c>
      <c r="C18" s="284" t="s">
        <v>50</v>
      </c>
      <c r="D18" s="292" t="str">
        <f>IF(D19+F19&gt;0,IF(D19&gt;F19,"○",IF(D19&lt;F19,"×","△")),"")</f>
        <v>×</v>
      </c>
      <c r="E18" s="275"/>
      <c r="F18" s="293"/>
      <c r="G18" s="292" t="str">
        <f>IF(G19+I19&gt;0,IF(G19&gt;I19,"○",IF(G19&lt;I19,"×","△")),"")</f>
        <v>○</v>
      </c>
      <c r="H18" s="275"/>
      <c r="I18" s="293"/>
      <c r="J18" s="292" t="str">
        <f>IF(J19+L19&gt;0,IF(J19&gt;L19,"○",IF(J19&lt;L19,"×","△")),"")</f>
        <v>×</v>
      </c>
      <c r="K18" s="275"/>
      <c r="L18" s="293"/>
      <c r="M18" s="286" t="s">
        <v>177</v>
      </c>
      <c r="N18" s="287"/>
      <c r="O18" s="288"/>
      <c r="P18" s="269">
        <f>IF(D19&gt;F19,1,0)+IF(G19&gt;I19,1,0)+IF(J19&gt;L19,1,0)</f>
        <v>1</v>
      </c>
      <c r="Q18" s="273" t="s">
        <v>4</v>
      </c>
      <c r="R18" s="272">
        <f>IF(D19+F19&gt;0,IF(D19=F19,1,0),0)+IF(G19+I19&gt;0,IF(G19=I19,1,0),0)+IF(J19+L19&gt;0,IF(J19=L19,1,0),0)</f>
        <v>0</v>
      </c>
      <c r="S18" s="273" t="s">
        <v>4</v>
      </c>
      <c r="T18" s="271">
        <f>IF(D19&lt;F19,1,0)+IF(G19&lt;I19,1,0)+IF(J19&lt;L19,1,0)</f>
        <v>2</v>
      </c>
      <c r="U18" s="277">
        <f>(P18*2)+(R18*1)</f>
        <v>2</v>
      </c>
      <c r="V18" s="37" t="s">
        <v>13</v>
      </c>
      <c r="W18" s="38">
        <f>D19+G19+J19</f>
        <v>18</v>
      </c>
      <c r="X18" s="267">
        <v>3</v>
      </c>
    </row>
    <row r="19" spans="1:24" ht="18" customHeight="1" thickBot="1" x14ac:dyDescent="0.2">
      <c r="A19" s="282"/>
      <c r="B19" s="308"/>
      <c r="C19" s="309"/>
      <c r="D19" s="58">
        <f>ﾀｲﾑﾃｰﾌﾞﾙ!$F$16</f>
        <v>7</v>
      </c>
      <c r="E19" s="59" t="s">
        <v>4</v>
      </c>
      <c r="F19" s="60">
        <f>ﾀｲﾑﾃｰﾌﾞﾙ!$H$16</f>
        <v>8</v>
      </c>
      <c r="G19" s="58">
        <f>ﾀｲﾑﾃｰﾌﾞﾙ!$H$6</f>
        <v>8</v>
      </c>
      <c r="H19" s="59" t="s">
        <v>4</v>
      </c>
      <c r="I19" s="60">
        <f>ﾀｲﾑﾃｰﾌﾞﾙ!$F$6</f>
        <v>7</v>
      </c>
      <c r="J19" s="58">
        <f>ﾀｲﾑﾃｰﾌﾞﾙ!$H$10</f>
        <v>3</v>
      </c>
      <c r="K19" s="59" t="s">
        <v>4</v>
      </c>
      <c r="L19" s="60">
        <f>ﾀｲﾑﾃｰﾌﾞﾙ!$F$10</f>
        <v>10</v>
      </c>
      <c r="M19" s="296"/>
      <c r="N19" s="297"/>
      <c r="O19" s="298"/>
      <c r="P19" s="270"/>
      <c r="Q19" s="275"/>
      <c r="R19" s="274"/>
      <c r="S19" s="275"/>
      <c r="T19" s="276"/>
      <c r="U19" s="278"/>
      <c r="V19" s="61" t="s">
        <v>14</v>
      </c>
      <c r="W19" s="55">
        <f>F19+I19+L19</f>
        <v>25</v>
      </c>
      <c r="X19" s="268"/>
    </row>
    <row r="20" spans="1:24" s="56" customFormat="1" ht="18" customHeight="1" thickTop="1" thickBot="1" x14ac:dyDescent="0.2">
      <c r="A20" s="310"/>
      <c r="B20" s="311"/>
      <c r="C20" s="312"/>
      <c r="D20" s="302" t="s">
        <v>178</v>
      </c>
      <c r="E20" s="303"/>
      <c r="F20" s="304"/>
      <c r="G20" s="302" t="s">
        <v>179</v>
      </c>
      <c r="H20" s="303"/>
      <c r="I20" s="304"/>
      <c r="J20" s="302" t="s">
        <v>180</v>
      </c>
      <c r="K20" s="303"/>
      <c r="L20" s="304"/>
      <c r="M20" s="302" t="s">
        <v>181</v>
      </c>
      <c r="N20" s="303"/>
      <c r="O20" s="304"/>
      <c r="P20" s="305" t="s">
        <v>9</v>
      </c>
      <c r="Q20" s="306"/>
      <c r="R20" s="306"/>
      <c r="S20" s="306"/>
      <c r="T20" s="307"/>
      <c r="U20" s="62" t="s">
        <v>10</v>
      </c>
      <c r="V20" s="300" t="s">
        <v>11</v>
      </c>
      <c r="W20" s="301"/>
      <c r="X20" s="62" t="s">
        <v>12</v>
      </c>
    </row>
    <row r="21" spans="1:24" ht="18" customHeight="1" thickBot="1" x14ac:dyDescent="0.2">
      <c r="A21" s="281" t="s">
        <v>25</v>
      </c>
      <c r="B21" s="279" t="s">
        <v>178</v>
      </c>
      <c r="C21" s="294" t="s">
        <v>52</v>
      </c>
      <c r="D21" s="286" t="s">
        <v>169</v>
      </c>
      <c r="E21" s="287"/>
      <c r="F21" s="288"/>
      <c r="G21" s="292" t="str">
        <f>IF(G22+I22&gt;0,IF(G22&gt;I22,"○",IF(G22&lt;I22,"×","△")),"")</f>
        <v>○</v>
      </c>
      <c r="H21" s="275"/>
      <c r="I21" s="293"/>
      <c r="J21" s="292" t="str">
        <f>IF(J22+L22&gt;0,IF(J22&gt;L22,"○",IF(J22&lt;L22,"×","△")),"")</f>
        <v>○</v>
      </c>
      <c r="K21" s="275"/>
      <c r="L21" s="293"/>
      <c r="M21" s="292" t="str">
        <f>IF(M22+O22&gt;0,IF(M22&gt;O22,"○",IF(M22&lt;O22,"×","△")),"")</f>
        <v>○</v>
      </c>
      <c r="N21" s="275"/>
      <c r="O21" s="293"/>
      <c r="P21" s="269">
        <f>IF(G22&gt;I22,1,0)+IF(J22&gt;L22,1,0)+IF(M22&gt;O22,1,0)</f>
        <v>3</v>
      </c>
      <c r="Q21" s="273" t="s">
        <v>4</v>
      </c>
      <c r="R21" s="272">
        <f>IF(G22+I22&gt;0,IF(G22=I22,1,0),0)+IF(J22+L22&gt;0,IF(J22=L22,1,0),0)+IF(M22+O22&gt;0,IF(M22=O22,1,0),0)</f>
        <v>0</v>
      </c>
      <c r="S21" s="273" t="s">
        <v>4</v>
      </c>
      <c r="T21" s="271">
        <f>IF(G22&lt;I22,1,0)+IF(J22&lt;L22,1,0)+IF(M22&lt;O22,1,0)</f>
        <v>0</v>
      </c>
      <c r="U21" s="277">
        <f>(P21*2)+(R21*1)</f>
        <v>6</v>
      </c>
      <c r="V21" s="37" t="s">
        <v>13</v>
      </c>
      <c r="W21" s="38">
        <f>G22+J22+M22</f>
        <v>32</v>
      </c>
      <c r="X21" s="267">
        <v>1</v>
      </c>
    </row>
    <row r="22" spans="1:24" ht="18" customHeight="1" thickBot="1" x14ac:dyDescent="0.2">
      <c r="A22" s="282"/>
      <c r="B22" s="299"/>
      <c r="C22" s="294"/>
      <c r="D22" s="289"/>
      <c r="E22" s="290"/>
      <c r="F22" s="291"/>
      <c r="G22" s="12">
        <f>ﾀｲﾑﾃｰﾌﾞﾙ!$Q$12</f>
        <v>10</v>
      </c>
      <c r="H22" s="39" t="s">
        <v>4</v>
      </c>
      <c r="I22" s="54">
        <f>ﾀｲﾑﾃｰﾌﾞﾙ!$S$12</f>
        <v>3</v>
      </c>
      <c r="J22" s="12">
        <f>ﾀｲﾑﾃｰﾌﾞﾙ!$Q$3</f>
        <v>11</v>
      </c>
      <c r="K22" s="39" t="s">
        <v>4</v>
      </c>
      <c r="L22" s="54">
        <f>ﾀｲﾑﾃｰﾌﾞﾙ!$S$3</f>
        <v>5</v>
      </c>
      <c r="M22" s="12">
        <f>ﾀｲﾑﾃｰﾌﾞﾙ!$S$15</f>
        <v>11</v>
      </c>
      <c r="N22" s="39" t="s">
        <v>4</v>
      </c>
      <c r="O22" s="54">
        <f>ﾀｲﾑﾃｰﾌﾞﾙ!$Q$15</f>
        <v>6</v>
      </c>
      <c r="P22" s="269"/>
      <c r="Q22" s="273"/>
      <c r="R22" s="272"/>
      <c r="S22" s="273"/>
      <c r="T22" s="271"/>
      <c r="U22" s="277"/>
      <c r="V22" s="37" t="s">
        <v>14</v>
      </c>
      <c r="W22" s="38">
        <f>I22+L22+O22</f>
        <v>14</v>
      </c>
      <c r="X22" s="267"/>
    </row>
    <row r="23" spans="1:24" ht="18" customHeight="1" thickBot="1" x14ac:dyDescent="0.2">
      <c r="A23" s="282"/>
      <c r="B23" s="279" t="s">
        <v>179</v>
      </c>
      <c r="C23" s="294" t="s">
        <v>53</v>
      </c>
      <c r="D23" s="292" t="str">
        <f>IF(D24+F24&gt;0,IF(D24&gt;F24,"○",IF(D24&lt;F24,"×","△")),"")</f>
        <v>×</v>
      </c>
      <c r="E23" s="275"/>
      <c r="F23" s="293"/>
      <c r="G23" s="286" t="s">
        <v>170</v>
      </c>
      <c r="H23" s="287"/>
      <c r="I23" s="288"/>
      <c r="J23" s="292" t="str">
        <f>IF(J24+L24&gt;0,IF(J24&gt;L24,"○",IF(J24&lt;L24,"×","△")),"")</f>
        <v>○</v>
      </c>
      <c r="K23" s="275"/>
      <c r="L23" s="293"/>
      <c r="M23" s="292" t="str">
        <f>IF(M24+O24&gt;0,IF(M24&gt;O24,"○",IF(M24&lt;O24,"×","△")),"")</f>
        <v>○</v>
      </c>
      <c r="N23" s="275"/>
      <c r="O23" s="293"/>
      <c r="P23" s="269">
        <f>IF(D24&gt;F24,1,0)+IF(J24&gt;L24,1,0)+IF(M24&gt;O24,1,0)</f>
        <v>2</v>
      </c>
      <c r="Q23" s="273" t="s">
        <v>4</v>
      </c>
      <c r="R23" s="272">
        <f>IF(D24+F24&gt;0,IF(D24=F24,1,0),0)+IF(J24+L24&gt;0,IF(J24=L24,1,0),0)+IF(M24+O24&gt;0,IF(M24=O24,1,0),0)</f>
        <v>0</v>
      </c>
      <c r="S23" s="273" t="s">
        <v>4</v>
      </c>
      <c r="T23" s="271">
        <f>IF(D24&lt;F24,1,0)+IF(J24&lt;L24,1,0)+IF(M24&lt;O24,1,0)</f>
        <v>1</v>
      </c>
      <c r="U23" s="277">
        <f>(P23*2)+(R23*1)</f>
        <v>4</v>
      </c>
      <c r="V23" s="37" t="s">
        <v>13</v>
      </c>
      <c r="W23" s="38">
        <f>D24+J24+M24</f>
        <v>24</v>
      </c>
      <c r="X23" s="267">
        <v>2</v>
      </c>
    </row>
    <row r="24" spans="1:24" ht="18" customHeight="1" thickBot="1" x14ac:dyDescent="0.2">
      <c r="A24" s="282"/>
      <c r="B24" s="299"/>
      <c r="C24" s="294"/>
      <c r="D24" s="12">
        <f>ﾀｲﾑﾃｰﾌﾞﾙ!$S$12</f>
        <v>3</v>
      </c>
      <c r="E24" s="39" t="s">
        <v>4</v>
      </c>
      <c r="F24" s="54">
        <f>ﾀｲﾑﾃｰﾌﾞﾙ!$Q$12</f>
        <v>10</v>
      </c>
      <c r="G24" s="289"/>
      <c r="H24" s="290"/>
      <c r="I24" s="291"/>
      <c r="J24" s="12">
        <f>ﾀｲﾑﾃｰﾌﾞﾙ!$Q$17</f>
        <v>11</v>
      </c>
      <c r="K24" s="39" t="s">
        <v>4</v>
      </c>
      <c r="L24" s="54">
        <f>ﾀｲﾑﾃｰﾌﾞﾙ!$S$17</f>
        <v>5</v>
      </c>
      <c r="M24" s="12">
        <f>ﾀｲﾑﾃｰﾌﾞﾙ!$Q$5</f>
        <v>10</v>
      </c>
      <c r="N24" s="39" t="s">
        <v>4</v>
      </c>
      <c r="O24" s="54">
        <f>ﾀｲﾑﾃｰﾌﾞﾙ!$S$5</f>
        <v>5</v>
      </c>
      <c r="P24" s="269"/>
      <c r="Q24" s="273"/>
      <c r="R24" s="272"/>
      <c r="S24" s="273"/>
      <c r="T24" s="271"/>
      <c r="U24" s="277"/>
      <c r="V24" s="37" t="s">
        <v>14</v>
      </c>
      <c r="W24" s="38">
        <f>F24+L24+O24</f>
        <v>20</v>
      </c>
      <c r="X24" s="267"/>
    </row>
    <row r="25" spans="1:24" ht="18" customHeight="1" thickBot="1" x14ac:dyDescent="0.2">
      <c r="A25" s="282"/>
      <c r="B25" s="279" t="s">
        <v>180</v>
      </c>
      <c r="C25" s="294" t="s">
        <v>54</v>
      </c>
      <c r="D25" s="292" t="str">
        <f>IF(D26+F26&gt;0,IF(D26&gt;F26,"○",IF(D26&lt;F26,"×","△")),"")</f>
        <v>×</v>
      </c>
      <c r="E25" s="275"/>
      <c r="F25" s="293"/>
      <c r="G25" s="292" t="str">
        <f>IF(G26+I26&gt;0,IF(G26&gt;I26,"○",IF(G26&lt;I26,"×","△")),"")</f>
        <v>×</v>
      </c>
      <c r="H25" s="275"/>
      <c r="I25" s="293"/>
      <c r="J25" s="286" t="s">
        <v>171</v>
      </c>
      <c r="K25" s="287"/>
      <c r="L25" s="288"/>
      <c r="M25" s="292" t="str">
        <f>IF(M26+O26&gt;0,IF(M26&gt;O26,"○",IF(M26&lt;O26,"×","△")),"")</f>
        <v>×</v>
      </c>
      <c r="N25" s="275"/>
      <c r="O25" s="293"/>
      <c r="P25" s="269">
        <f>IF(D26&gt;F26,1,0)+IF(G26&gt;I26,1,0)+IF(M26&gt;O26,1,0)</f>
        <v>0</v>
      </c>
      <c r="Q25" s="273" t="s">
        <v>4</v>
      </c>
      <c r="R25" s="272">
        <f>IF(D26+F26&gt;0,IF(D26=F26,1,0),0)+IF(G26+I26&gt;0,IF(G26=I26,1,0),0)+IF(M26+O26&gt;0,IF(M26=O26,1,0),0)</f>
        <v>0</v>
      </c>
      <c r="S25" s="273" t="s">
        <v>4</v>
      </c>
      <c r="T25" s="271">
        <f>IF(D26&lt;F26,1,0)+IF(G26&lt;I26,1,0)+IF(M26&lt;O26,1,0)</f>
        <v>3</v>
      </c>
      <c r="U25" s="277">
        <f>(P25*2)+(R25*1)</f>
        <v>0</v>
      </c>
      <c r="V25" s="37" t="s">
        <v>13</v>
      </c>
      <c r="W25" s="38">
        <f>D26+G26+M26</f>
        <v>14</v>
      </c>
      <c r="X25" s="267">
        <v>4</v>
      </c>
    </row>
    <row r="26" spans="1:24" ht="18" customHeight="1" thickBot="1" x14ac:dyDescent="0.2">
      <c r="A26" s="282"/>
      <c r="B26" s="299"/>
      <c r="C26" s="294"/>
      <c r="D26" s="12">
        <f>ﾀｲﾑﾃｰﾌﾞﾙ!$S$3</f>
        <v>5</v>
      </c>
      <c r="E26" s="39" t="s">
        <v>4</v>
      </c>
      <c r="F26" s="54">
        <f>ﾀｲﾑﾃｰﾌﾞﾙ!$Q$3</f>
        <v>11</v>
      </c>
      <c r="G26" s="12">
        <f>ﾀｲﾑﾃｰﾌﾞﾙ!$S$17</f>
        <v>5</v>
      </c>
      <c r="H26" s="39" t="s">
        <v>4</v>
      </c>
      <c r="I26" s="54">
        <f>ﾀｲﾑﾃｰﾌﾞﾙ!$Q$17</f>
        <v>11</v>
      </c>
      <c r="J26" s="289"/>
      <c r="K26" s="290"/>
      <c r="L26" s="291"/>
      <c r="M26" s="12">
        <f>ﾀｲﾑﾃｰﾌﾞﾙ!$Q$9</f>
        <v>4</v>
      </c>
      <c r="N26" s="39" t="s">
        <v>4</v>
      </c>
      <c r="O26" s="54">
        <f>ﾀｲﾑﾃｰﾌﾞﾙ!$S$9</f>
        <v>7</v>
      </c>
      <c r="P26" s="269"/>
      <c r="Q26" s="273"/>
      <c r="R26" s="272"/>
      <c r="S26" s="273"/>
      <c r="T26" s="271"/>
      <c r="U26" s="277"/>
      <c r="V26" s="37" t="s">
        <v>14</v>
      </c>
      <c r="W26" s="38">
        <f>F26+I26+O26</f>
        <v>29</v>
      </c>
      <c r="X26" s="267"/>
    </row>
    <row r="27" spans="1:24" ht="18" customHeight="1" thickBot="1" x14ac:dyDescent="0.2">
      <c r="A27" s="282"/>
      <c r="B27" s="279" t="s">
        <v>181</v>
      </c>
      <c r="C27" s="284" t="s">
        <v>55</v>
      </c>
      <c r="D27" s="292" t="str">
        <f>IF(D28+F28&gt;0,IF(D28&gt;F28,"○",IF(D28&lt;F28,"×","△")),"")</f>
        <v>×</v>
      </c>
      <c r="E27" s="275"/>
      <c r="F27" s="293"/>
      <c r="G27" s="292" t="str">
        <f>IF(G28+I28&gt;0,IF(G28&gt;I28,"○",IF(G28&lt;I28,"×","△")),"")</f>
        <v>×</v>
      </c>
      <c r="H27" s="275"/>
      <c r="I27" s="293"/>
      <c r="J27" s="292" t="str">
        <f>IF(J28+L28&gt;0,IF(J28&gt;L28,"○",IF(J28&lt;L28,"×","△")),"")</f>
        <v>○</v>
      </c>
      <c r="K27" s="275"/>
      <c r="L27" s="293"/>
      <c r="M27" s="286" t="s">
        <v>169</v>
      </c>
      <c r="N27" s="287"/>
      <c r="O27" s="288"/>
      <c r="P27" s="269">
        <f>IF(D28&gt;F28,1,0)+IF(G28&gt;I28,1,0)+IF(J28&gt;L28,1,0)</f>
        <v>1</v>
      </c>
      <c r="Q27" s="273" t="s">
        <v>4</v>
      </c>
      <c r="R27" s="272">
        <f>IF(D28+F28&gt;0,IF(D28=F28,1,0),0)+IF(G28+I28&gt;0,IF(G28=I28,1,0),0)+IF(J28+L28&gt;0,IF(J28=L28,1,0),0)</f>
        <v>0</v>
      </c>
      <c r="S27" s="273" t="s">
        <v>4</v>
      </c>
      <c r="T27" s="271">
        <f>IF(D28&lt;F28,1,0)+IF(G28&lt;I28,1,0)+IF(J28&lt;L28,1,0)</f>
        <v>2</v>
      </c>
      <c r="U27" s="277">
        <f>(P27*2)+(R27*1)</f>
        <v>2</v>
      </c>
      <c r="V27" s="37" t="s">
        <v>13</v>
      </c>
      <c r="W27" s="38">
        <f>D28+G28+J28</f>
        <v>18</v>
      </c>
      <c r="X27" s="267">
        <v>3</v>
      </c>
    </row>
    <row r="28" spans="1:24" ht="18" customHeight="1" thickBot="1" x14ac:dyDescent="0.2">
      <c r="A28" s="283"/>
      <c r="B28" s="308"/>
      <c r="C28" s="309"/>
      <c r="D28" s="58">
        <f>ﾀｲﾑﾃｰﾌﾞﾙ!$Q$15</f>
        <v>6</v>
      </c>
      <c r="E28" s="59" t="s">
        <v>4</v>
      </c>
      <c r="F28" s="60">
        <f>ﾀｲﾑﾃｰﾌﾞﾙ!$S$15</f>
        <v>11</v>
      </c>
      <c r="G28" s="58">
        <f>ﾀｲﾑﾃｰﾌﾞﾙ!$S$5</f>
        <v>5</v>
      </c>
      <c r="H28" s="59" t="s">
        <v>4</v>
      </c>
      <c r="I28" s="60">
        <f>ﾀｲﾑﾃｰﾌﾞﾙ!$Q$5</f>
        <v>10</v>
      </c>
      <c r="J28" s="58">
        <f>ﾀｲﾑﾃｰﾌﾞﾙ!$S$9</f>
        <v>7</v>
      </c>
      <c r="K28" s="59" t="s">
        <v>4</v>
      </c>
      <c r="L28" s="60">
        <f>ﾀｲﾑﾃｰﾌﾞﾙ!$Q$9</f>
        <v>4</v>
      </c>
      <c r="M28" s="296"/>
      <c r="N28" s="297"/>
      <c r="O28" s="298"/>
      <c r="P28" s="270"/>
      <c r="Q28" s="275"/>
      <c r="R28" s="274"/>
      <c r="S28" s="275"/>
      <c r="T28" s="276"/>
      <c r="U28" s="278"/>
      <c r="V28" s="61" t="s">
        <v>14</v>
      </c>
      <c r="W28" s="55">
        <f>F28+I28+L28</f>
        <v>25</v>
      </c>
      <c r="X28" s="268"/>
    </row>
    <row r="29" spans="1:24" ht="18" customHeight="1" thickTop="1" thickBot="1" x14ac:dyDescent="0.2">
      <c r="A29" s="310"/>
      <c r="B29" s="311"/>
      <c r="C29" s="312"/>
      <c r="D29" s="302" t="s">
        <v>182</v>
      </c>
      <c r="E29" s="303"/>
      <c r="F29" s="304"/>
      <c r="G29" s="302" t="s">
        <v>183</v>
      </c>
      <c r="H29" s="303"/>
      <c r="I29" s="304"/>
      <c r="J29" s="302" t="s">
        <v>184</v>
      </c>
      <c r="K29" s="303"/>
      <c r="L29" s="304"/>
      <c r="M29" s="302" t="s">
        <v>185</v>
      </c>
      <c r="N29" s="303"/>
      <c r="O29" s="304"/>
      <c r="P29" s="305" t="s">
        <v>9</v>
      </c>
      <c r="Q29" s="306"/>
      <c r="R29" s="306"/>
      <c r="S29" s="306"/>
      <c r="T29" s="307"/>
      <c r="U29" s="62" t="s">
        <v>10</v>
      </c>
      <c r="V29" s="300" t="s">
        <v>11</v>
      </c>
      <c r="W29" s="301"/>
      <c r="X29" s="62" t="s">
        <v>12</v>
      </c>
    </row>
    <row r="30" spans="1:24" ht="18" customHeight="1" thickBot="1" x14ac:dyDescent="0.2">
      <c r="A30" s="281" t="s">
        <v>20</v>
      </c>
      <c r="B30" s="279" t="s">
        <v>182</v>
      </c>
      <c r="C30" s="294" t="s">
        <v>59</v>
      </c>
      <c r="D30" s="286"/>
      <c r="E30" s="287"/>
      <c r="F30" s="288"/>
      <c r="G30" s="292" t="str">
        <f>IF(G31+I31&gt;0,IF(G31&gt;I31,"○",IF(G31&lt;I31,"×","△")),"")</f>
        <v>○</v>
      </c>
      <c r="H30" s="275"/>
      <c r="I30" s="293"/>
      <c r="J30" s="292" t="str">
        <f>IF(J31+L31&gt;0,IF(J31&gt;L31,"○",IF(J31&lt;L31,"×","△")),"")</f>
        <v>○</v>
      </c>
      <c r="K30" s="275"/>
      <c r="L30" s="293"/>
      <c r="M30" s="292" t="str">
        <f>IF(M31+O31&gt;0,IF(M31&gt;O31,"○",IF(M31&lt;O31,"×","△")),"")</f>
        <v>○</v>
      </c>
      <c r="N30" s="275"/>
      <c r="O30" s="293"/>
      <c r="P30" s="269">
        <f>IF(G31&gt;I31,1,0)+IF(J31&gt;L31,1,0)+IF(M31&gt;O31,1,0)</f>
        <v>3</v>
      </c>
      <c r="Q30" s="273" t="s">
        <v>4</v>
      </c>
      <c r="R30" s="272">
        <f>IF(G31+I31&gt;0,IF(G31=I31,1,0),0)+IF(J31+L31&gt;0,IF(J31=L31,1,0),0)+IF(M31+O31&gt;0,IF(M31=O31,1,0),0)</f>
        <v>0</v>
      </c>
      <c r="S30" s="273" t="s">
        <v>4</v>
      </c>
      <c r="T30" s="271">
        <f>IF(G31&lt;I31,1,0)+IF(J31&lt;L31,1,0)+IF(M31&lt;O31,1,0)</f>
        <v>0</v>
      </c>
      <c r="U30" s="277">
        <f>(P30*2)+(R30*1)</f>
        <v>6</v>
      </c>
      <c r="V30" s="37" t="s">
        <v>13</v>
      </c>
      <c r="W30" s="38">
        <f>G31+J31+M31</f>
        <v>29</v>
      </c>
      <c r="X30" s="267">
        <v>1</v>
      </c>
    </row>
    <row r="31" spans="1:24" ht="18" customHeight="1" thickBot="1" x14ac:dyDescent="0.2">
      <c r="A31" s="282"/>
      <c r="B31" s="299"/>
      <c r="C31" s="294"/>
      <c r="D31" s="289"/>
      <c r="E31" s="290"/>
      <c r="F31" s="291"/>
      <c r="G31" s="12">
        <f>ﾀｲﾑﾃｰﾌﾞﾙ!$Q$11</f>
        <v>11</v>
      </c>
      <c r="H31" s="39" t="s">
        <v>4</v>
      </c>
      <c r="I31" s="54">
        <f>ﾀｲﾑﾃｰﾌﾞﾙ!$S$11</f>
        <v>5</v>
      </c>
      <c r="J31" s="12">
        <f>ﾀｲﾑﾃｰﾌﾞﾙ!$Q$4</f>
        <v>8</v>
      </c>
      <c r="K31" s="39" t="s">
        <v>4</v>
      </c>
      <c r="L31" s="54">
        <f>ﾀｲﾑﾃｰﾌﾞﾙ!$S$4</f>
        <v>4</v>
      </c>
      <c r="M31" s="12">
        <f>ﾀｲﾑﾃｰﾌﾞﾙ!$S$16</f>
        <v>10</v>
      </c>
      <c r="N31" s="39" t="s">
        <v>4</v>
      </c>
      <c r="O31" s="54">
        <f>ﾀｲﾑﾃｰﾌﾞﾙ!$Q$16</f>
        <v>7</v>
      </c>
      <c r="P31" s="269"/>
      <c r="Q31" s="273"/>
      <c r="R31" s="272"/>
      <c r="S31" s="273"/>
      <c r="T31" s="271"/>
      <c r="U31" s="277"/>
      <c r="V31" s="37" t="s">
        <v>14</v>
      </c>
      <c r="W31" s="38">
        <f>I31+L31+O31</f>
        <v>16</v>
      </c>
      <c r="X31" s="267"/>
    </row>
    <row r="32" spans="1:24" ht="18" customHeight="1" thickBot="1" x14ac:dyDescent="0.2">
      <c r="A32" s="282"/>
      <c r="B32" s="279" t="s">
        <v>183</v>
      </c>
      <c r="C32" s="294" t="s">
        <v>60</v>
      </c>
      <c r="D32" s="292" t="str">
        <f>IF(D33+F33&gt;0,IF(D33&gt;F33,"○",IF(D33&lt;F33,"×","△")),"")</f>
        <v>×</v>
      </c>
      <c r="E32" s="275"/>
      <c r="F32" s="293"/>
      <c r="G32" s="286" t="s">
        <v>169</v>
      </c>
      <c r="H32" s="287"/>
      <c r="I32" s="288"/>
      <c r="J32" s="292" t="str">
        <f>IF(J33+L33&gt;0,IF(J33&gt;L33,"○",IF(J33&lt;L33,"×","△")),"")</f>
        <v>×</v>
      </c>
      <c r="K32" s="275"/>
      <c r="L32" s="293"/>
      <c r="M32" s="292" t="str">
        <f>IF(M33+O33&gt;0,IF(M33&gt;O33,"○",IF(M33&lt;O33,"×","△")),"")</f>
        <v>○</v>
      </c>
      <c r="N32" s="275"/>
      <c r="O32" s="293"/>
      <c r="P32" s="269">
        <f>IF(D33&gt;F33,1,0)+IF(J33&gt;L33,1,0)+IF(M33&gt;O33,1,0)</f>
        <v>1</v>
      </c>
      <c r="Q32" s="273" t="s">
        <v>4</v>
      </c>
      <c r="R32" s="272">
        <f>IF(D33+F33&gt;0,IF(D33=F33,1,0),0)+IF(J33+L33&gt;0,IF(J33=L33,1,0),0)+IF(M33+O33&gt;0,IF(M33=O33,1,0),0)</f>
        <v>0</v>
      </c>
      <c r="S32" s="273" t="s">
        <v>4</v>
      </c>
      <c r="T32" s="271">
        <f>IF(D33&lt;F33,1,0)+IF(J33&lt;L33,1,0)+IF(M33&lt;O33,1,0)</f>
        <v>2</v>
      </c>
      <c r="U32" s="277">
        <f>(P32*2)+(R32*1)</f>
        <v>2</v>
      </c>
      <c r="V32" s="37" t="s">
        <v>13</v>
      </c>
      <c r="W32" s="38">
        <f>D33+J33+M33</f>
        <v>18</v>
      </c>
      <c r="X32" s="267">
        <v>2</v>
      </c>
    </row>
    <row r="33" spans="1:24" ht="18" customHeight="1" thickBot="1" x14ac:dyDescent="0.2">
      <c r="A33" s="282"/>
      <c r="B33" s="299"/>
      <c r="C33" s="294"/>
      <c r="D33" s="12">
        <f>ﾀｲﾑﾃｰﾌﾞﾙ!$S$11</f>
        <v>5</v>
      </c>
      <c r="E33" s="39" t="s">
        <v>4</v>
      </c>
      <c r="F33" s="54">
        <f>ﾀｲﾑﾃｰﾌﾞﾙ!$Q$11</f>
        <v>11</v>
      </c>
      <c r="G33" s="289"/>
      <c r="H33" s="290"/>
      <c r="I33" s="291"/>
      <c r="J33" s="12">
        <f>ﾀｲﾑﾃｰﾌﾞﾙ!$Q$18</f>
        <v>4</v>
      </c>
      <c r="K33" s="39" t="s">
        <v>4</v>
      </c>
      <c r="L33" s="54">
        <f>ﾀｲﾑﾃｰﾌﾞﾙ!$S$18</f>
        <v>6</v>
      </c>
      <c r="M33" s="12">
        <f>ﾀｲﾑﾃｰﾌﾞﾙ!$Q$6</f>
        <v>9</v>
      </c>
      <c r="N33" s="39" t="s">
        <v>4</v>
      </c>
      <c r="O33" s="54">
        <f>ﾀｲﾑﾃｰﾌﾞﾙ!$S$6</f>
        <v>6</v>
      </c>
      <c r="P33" s="269"/>
      <c r="Q33" s="273"/>
      <c r="R33" s="272"/>
      <c r="S33" s="273"/>
      <c r="T33" s="271"/>
      <c r="U33" s="277"/>
      <c r="V33" s="37" t="s">
        <v>14</v>
      </c>
      <c r="W33" s="38">
        <f>F33+L33+O33</f>
        <v>23</v>
      </c>
      <c r="X33" s="267"/>
    </row>
    <row r="34" spans="1:24" ht="18" customHeight="1" thickBot="1" x14ac:dyDescent="0.2">
      <c r="A34" s="282"/>
      <c r="B34" s="279" t="s">
        <v>184</v>
      </c>
      <c r="C34" s="294" t="s">
        <v>61</v>
      </c>
      <c r="D34" s="292" t="str">
        <f>IF(D35+F35&gt;0,IF(D35&gt;F35,"○",IF(D35&lt;F35,"×","△")),"")</f>
        <v>×</v>
      </c>
      <c r="E34" s="275"/>
      <c r="F34" s="293"/>
      <c r="G34" s="292" t="str">
        <f>IF(G35+I35&gt;0,IF(G35&gt;I35,"○",IF(G35&lt;I35,"×","△")),"")</f>
        <v>○</v>
      </c>
      <c r="H34" s="275"/>
      <c r="I34" s="293"/>
      <c r="J34" s="286" t="s">
        <v>176</v>
      </c>
      <c r="K34" s="287"/>
      <c r="L34" s="288"/>
      <c r="M34" s="292" t="str">
        <f>IF(M35+O35&gt;0,IF(M35&gt;O35,"○",IF(M35&lt;O35,"×","△")),"")</f>
        <v>×</v>
      </c>
      <c r="N34" s="275"/>
      <c r="O34" s="293"/>
      <c r="P34" s="269">
        <f>IF(D35&gt;F35,1,0)+IF(G35&gt;I35,1,0)+IF(M35&gt;O35,1,0)</f>
        <v>1</v>
      </c>
      <c r="Q34" s="273" t="s">
        <v>4</v>
      </c>
      <c r="R34" s="272">
        <f>IF(D35+F35&gt;0,IF(D35=F35,1,0),0)+IF(G35+I35&gt;0,IF(G35=I35,1,0),0)+IF(M35+O35&gt;0,IF(M35=O35,1,0),0)</f>
        <v>0</v>
      </c>
      <c r="S34" s="273" t="s">
        <v>4</v>
      </c>
      <c r="T34" s="271">
        <f>IF(D35&lt;F35,1,0)+IF(G35&lt;I35,1,0)+IF(M35&lt;O35,1,0)</f>
        <v>2</v>
      </c>
      <c r="U34" s="277">
        <f>(P34*2)+(R34*1)</f>
        <v>2</v>
      </c>
      <c r="V34" s="37" t="s">
        <v>13</v>
      </c>
      <c r="W34" s="38">
        <f>D35+G35+M35</f>
        <v>14</v>
      </c>
      <c r="X34" s="267">
        <v>4</v>
      </c>
    </row>
    <row r="35" spans="1:24" ht="18" customHeight="1" thickBot="1" x14ac:dyDescent="0.2">
      <c r="A35" s="282"/>
      <c r="B35" s="299"/>
      <c r="C35" s="294"/>
      <c r="D35" s="12">
        <f>ﾀｲﾑﾃｰﾌﾞﾙ!$S$4</f>
        <v>4</v>
      </c>
      <c r="E35" s="39" t="s">
        <v>4</v>
      </c>
      <c r="F35" s="54">
        <f>ﾀｲﾑﾃｰﾌﾞﾙ!$Q$4</f>
        <v>8</v>
      </c>
      <c r="G35" s="12">
        <f>ﾀｲﾑﾃｰﾌﾞﾙ!$S$18</f>
        <v>6</v>
      </c>
      <c r="H35" s="39" t="s">
        <v>4</v>
      </c>
      <c r="I35" s="54">
        <f>ﾀｲﾑﾃｰﾌﾞﾙ!$Q$18</f>
        <v>4</v>
      </c>
      <c r="J35" s="289"/>
      <c r="K35" s="290"/>
      <c r="L35" s="291"/>
      <c r="M35" s="12">
        <f>ﾀｲﾑﾃｰﾌﾞﾙ!$Q$10</f>
        <v>4</v>
      </c>
      <c r="N35" s="39" t="s">
        <v>4</v>
      </c>
      <c r="O35" s="54">
        <f>ﾀｲﾑﾃｰﾌﾞﾙ!$S$10</f>
        <v>5</v>
      </c>
      <c r="P35" s="269"/>
      <c r="Q35" s="273"/>
      <c r="R35" s="272"/>
      <c r="S35" s="273"/>
      <c r="T35" s="271"/>
      <c r="U35" s="277"/>
      <c r="V35" s="37" t="s">
        <v>14</v>
      </c>
      <c r="W35" s="38">
        <f>F35+I35+O35</f>
        <v>17</v>
      </c>
      <c r="X35" s="267"/>
    </row>
    <row r="36" spans="1:24" ht="18" customHeight="1" thickBot="1" x14ac:dyDescent="0.2">
      <c r="A36" s="282"/>
      <c r="B36" s="279" t="s">
        <v>185</v>
      </c>
      <c r="C36" s="284" t="s">
        <v>62</v>
      </c>
      <c r="D36" s="292" t="str">
        <f>IF(D37+F37&gt;0,IF(D37&gt;F37,"○",IF(D37&lt;F37,"×","△")),"")</f>
        <v>×</v>
      </c>
      <c r="E36" s="275"/>
      <c r="F36" s="293"/>
      <c r="G36" s="292" t="str">
        <f>IF(G37+I37&gt;0,IF(G37&gt;I37,"○",IF(G37&lt;I37,"×","△")),"")</f>
        <v>×</v>
      </c>
      <c r="H36" s="275"/>
      <c r="I36" s="293"/>
      <c r="J36" s="292" t="str">
        <f>IF(J37+L37&gt;0,IF(J37&gt;L37,"○",IF(J37&lt;L37,"×","△")),"")</f>
        <v>○</v>
      </c>
      <c r="K36" s="275"/>
      <c r="L36" s="293"/>
      <c r="M36" s="286" t="s">
        <v>177</v>
      </c>
      <c r="N36" s="287"/>
      <c r="O36" s="288"/>
      <c r="P36" s="269">
        <f>IF(D37&gt;F37,1,0)+IF(G37&gt;I37,1,0)+IF(J37&gt;L37,1,0)</f>
        <v>1</v>
      </c>
      <c r="Q36" s="273" t="s">
        <v>4</v>
      </c>
      <c r="R36" s="272">
        <f>IF(D37+F37&gt;0,IF(D37=F37,1,0),0)+IF(G37+I37&gt;0,IF(G37=I37,1,0),0)+IF(J37+L37&gt;0,IF(J37=L37,1,0),0)</f>
        <v>0</v>
      </c>
      <c r="S36" s="273" t="s">
        <v>4</v>
      </c>
      <c r="T36" s="271">
        <f>IF(D37&lt;F37,1,0)+IF(G37&lt;I37,1,0)+IF(J37&lt;L37,1,0)</f>
        <v>2</v>
      </c>
      <c r="U36" s="277">
        <f>(P36*2)+(R36*1)</f>
        <v>2</v>
      </c>
      <c r="V36" s="37" t="s">
        <v>13</v>
      </c>
      <c r="W36" s="38">
        <f>D37+G37+J37</f>
        <v>18</v>
      </c>
      <c r="X36" s="267">
        <v>3</v>
      </c>
    </row>
    <row r="37" spans="1:24" ht="18" customHeight="1" thickBot="1" x14ac:dyDescent="0.2">
      <c r="A37" s="327"/>
      <c r="B37" s="299"/>
      <c r="C37" s="285"/>
      <c r="D37" s="12">
        <f>ﾀｲﾑﾃｰﾌﾞﾙ!$Q$16</f>
        <v>7</v>
      </c>
      <c r="E37" s="39" t="s">
        <v>4</v>
      </c>
      <c r="F37" s="54">
        <f>ﾀｲﾑﾃｰﾌﾞﾙ!$S$16</f>
        <v>10</v>
      </c>
      <c r="G37" s="12">
        <f>ﾀｲﾑﾃｰﾌﾞﾙ!$S$6</f>
        <v>6</v>
      </c>
      <c r="H37" s="39" t="s">
        <v>4</v>
      </c>
      <c r="I37" s="54">
        <f>ﾀｲﾑﾃｰﾌﾞﾙ!$Q$6</f>
        <v>9</v>
      </c>
      <c r="J37" s="12">
        <f>ﾀｲﾑﾃｰﾌﾞﾙ!$S$10</f>
        <v>5</v>
      </c>
      <c r="K37" s="39" t="s">
        <v>4</v>
      </c>
      <c r="L37" s="54">
        <f>ﾀｲﾑﾃｰﾌﾞﾙ!$Q$10</f>
        <v>4</v>
      </c>
      <c r="M37" s="289"/>
      <c r="N37" s="290"/>
      <c r="O37" s="291"/>
      <c r="P37" s="269"/>
      <c r="Q37" s="273"/>
      <c r="R37" s="272"/>
      <c r="S37" s="273"/>
      <c r="T37" s="271"/>
      <c r="U37" s="324"/>
      <c r="V37" s="37" t="s">
        <v>14</v>
      </c>
      <c r="W37" s="38">
        <f>F37+I37+L37</f>
        <v>23</v>
      </c>
      <c r="X37" s="267"/>
    </row>
    <row r="38" spans="1:24" ht="16.5" customHeight="1" x14ac:dyDescent="0.15">
      <c r="B38" s="63"/>
      <c r="C38" s="64"/>
      <c r="D38" s="57"/>
      <c r="E38" s="59"/>
      <c r="F38" s="57"/>
      <c r="G38" s="57"/>
      <c r="H38" s="59"/>
      <c r="I38" s="57"/>
      <c r="J38" s="57"/>
      <c r="K38" s="59"/>
      <c r="L38" s="57"/>
      <c r="M38" s="57"/>
      <c r="N38" s="59"/>
      <c r="O38" s="57"/>
      <c r="P38" s="65"/>
      <c r="Q38" s="57"/>
      <c r="R38" s="65"/>
      <c r="S38" s="57"/>
      <c r="T38" s="65"/>
      <c r="U38" s="66"/>
      <c r="V38" s="56"/>
      <c r="W38" s="57"/>
      <c r="X38" s="67"/>
    </row>
    <row r="39" spans="1:24" ht="16.5" customHeight="1" x14ac:dyDescent="0.15"/>
    <row r="40" spans="1:24" ht="16.5" customHeight="1" x14ac:dyDescent="0.15"/>
  </sheetData>
  <mergeCells count="241">
    <mergeCell ref="X36:X37"/>
    <mergeCell ref="Q32:Q33"/>
    <mergeCell ref="R32:R33"/>
    <mergeCell ref="S32:S33"/>
    <mergeCell ref="T32:T33"/>
    <mergeCell ref="U32:U33"/>
    <mergeCell ref="X32:X33"/>
    <mergeCell ref="B34:B35"/>
    <mergeCell ref="C34:C35"/>
    <mergeCell ref="D34:F34"/>
    <mergeCell ref="G34:I34"/>
    <mergeCell ref="J34:L35"/>
    <mergeCell ref="M34:O34"/>
    <mergeCell ref="P34:P35"/>
    <mergeCell ref="Q34:Q35"/>
    <mergeCell ref="R34:R35"/>
    <mergeCell ref="S34:S35"/>
    <mergeCell ref="T34:T35"/>
    <mergeCell ref="U34:U35"/>
    <mergeCell ref="X34:X35"/>
    <mergeCell ref="M36:O37"/>
    <mergeCell ref="P36:P37"/>
    <mergeCell ref="Q36:Q37"/>
    <mergeCell ref="R36:R37"/>
    <mergeCell ref="V29:W29"/>
    <mergeCell ref="A30:A37"/>
    <mergeCell ref="B30:B31"/>
    <mergeCell ref="C30:C31"/>
    <mergeCell ref="D30:F31"/>
    <mergeCell ref="G30:I30"/>
    <mergeCell ref="J30:L30"/>
    <mergeCell ref="M30:O30"/>
    <mergeCell ref="P30:P31"/>
    <mergeCell ref="Q30:Q31"/>
    <mergeCell ref="R30:R31"/>
    <mergeCell ref="S30:S31"/>
    <mergeCell ref="T30:T31"/>
    <mergeCell ref="U30:U31"/>
    <mergeCell ref="B32:B33"/>
    <mergeCell ref="C32:C33"/>
    <mergeCell ref="D32:F32"/>
    <mergeCell ref="G32:I33"/>
    <mergeCell ref="J32:L32"/>
    <mergeCell ref="M32:O32"/>
    <mergeCell ref="P32:P33"/>
    <mergeCell ref="B36:B37"/>
    <mergeCell ref="C36:C37"/>
    <mergeCell ref="D36:F36"/>
    <mergeCell ref="G20:I20"/>
    <mergeCell ref="J20:L20"/>
    <mergeCell ref="M20:O20"/>
    <mergeCell ref="P20:T20"/>
    <mergeCell ref="B25:B26"/>
    <mergeCell ref="B23:B24"/>
    <mergeCell ref="Q23:Q24"/>
    <mergeCell ref="R23:R24"/>
    <mergeCell ref="S23:S24"/>
    <mergeCell ref="C23:C24"/>
    <mergeCell ref="D23:F23"/>
    <mergeCell ref="G23:I24"/>
    <mergeCell ref="J23:L23"/>
    <mergeCell ref="M23:O23"/>
    <mergeCell ref="C25:C26"/>
    <mergeCell ref="D25:F25"/>
    <mergeCell ref="G25:I25"/>
    <mergeCell ref="J25:L26"/>
    <mergeCell ref="M25:O25"/>
    <mergeCell ref="M21:O21"/>
    <mergeCell ref="P21:P22"/>
    <mergeCell ref="Q21:Q22"/>
    <mergeCell ref="R21:R22"/>
    <mergeCell ref="S21:S22"/>
    <mergeCell ref="U14:U15"/>
    <mergeCell ref="X14:X15"/>
    <mergeCell ref="B16:B17"/>
    <mergeCell ref="C16:C17"/>
    <mergeCell ref="D16:F16"/>
    <mergeCell ref="G16:I16"/>
    <mergeCell ref="J16:L17"/>
    <mergeCell ref="M16:O16"/>
    <mergeCell ref="P16:P17"/>
    <mergeCell ref="Q16:Q17"/>
    <mergeCell ref="R16:R17"/>
    <mergeCell ref="S16:S17"/>
    <mergeCell ref="T16:T17"/>
    <mergeCell ref="U16:U17"/>
    <mergeCell ref="X16:X17"/>
    <mergeCell ref="G14:I15"/>
    <mergeCell ref="J14:L14"/>
    <mergeCell ref="M14:O14"/>
    <mergeCell ref="Q14:Q15"/>
    <mergeCell ref="R14:R15"/>
    <mergeCell ref="S14:S15"/>
    <mergeCell ref="T14:T15"/>
    <mergeCell ref="A11:C11"/>
    <mergeCell ref="D11:F11"/>
    <mergeCell ref="G11:I11"/>
    <mergeCell ref="J11:L11"/>
    <mergeCell ref="M11:O11"/>
    <mergeCell ref="P11:T11"/>
    <mergeCell ref="V11:W11"/>
    <mergeCell ref="A12:A19"/>
    <mergeCell ref="B12:B13"/>
    <mergeCell ref="C12:C13"/>
    <mergeCell ref="D12:F13"/>
    <mergeCell ref="G12:I12"/>
    <mergeCell ref="J12:L12"/>
    <mergeCell ref="M12:O12"/>
    <mergeCell ref="P12:P13"/>
    <mergeCell ref="Q12:Q13"/>
    <mergeCell ref="R12:R13"/>
    <mergeCell ref="S12:S13"/>
    <mergeCell ref="T12:T13"/>
    <mergeCell ref="U12:U13"/>
    <mergeCell ref="B14:B15"/>
    <mergeCell ref="C14:C15"/>
    <mergeCell ref="D14:F14"/>
    <mergeCell ref="P14:P15"/>
    <mergeCell ref="U5:U6"/>
    <mergeCell ref="C7:C8"/>
    <mergeCell ref="D7:F7"/>
    <mergeCell ref="G7:I7"/>
    <mergeCell ref="J7:L8"/>
    <mergeCell ref="M7:O7"/>
    <mergeCell ref="U7:U8"/>
    <mergeCell ref="P5:P6"/>
    <mergeCell ref="Q5:Q6"/>
    <mergeCell ref="A1:X1"/>
    <mergeCell ref="A2:C2"/>
    <mergeCell ref="D2:F2"/>
    <mergeCell ref="G2:I2"/>
    <mergeCell ref="J2:L2"/>
    <mergeCell ref="M2:O2"/>
    <mergeCell ref="P2:T2"/>
    <mergeCell ref="V2:W2"/>
    <mergeCell ref="G36:I36"/>
    <mergeCell ref="J36:L36"/>
    <mergeCell ref="S36:S37"/>
    <mergeCell ref="T36:T37"/>
    <mergeCell ref="U36:U37"/>
    <mergeCell ref="B27:B28"/>
    <mergeCell ref="M27:O28"/>
    <mergeCell ref="A29:C29"/>
    <mergeCell ref="D29:F29"/>
    <mergeCell ref="G29:I29"/>
    <mergeCell ref="Q27:Q28"/>
    <mergeCell ref="R27:R28"/>
    <mergeCell ref="S27:S28"/>
    <mergeCell ref="T27:T28"/>
    <mergeCell ref="U27:U28"/>
    <mergeCell ref="J29:L29"/>
    <mergeCell ref="M29:O29"/>
    <mergeCell ref="P29:T29"/>
    <mergeCell ref="A21:A28"/>
    <mergeCell ref="B21:B22"/>
    <mergeCell ref="C21:C22"/>
    <mergeCell ref="D21:F22"/>
    <mergeCell ref="G21:I21"/>
    <mergeCell ref="J21:L21"/>
    <mergeCell ref="U18:U19"/>
    <mergeCell ref="S18:S19"/>
    <mergeCell ref="T18:T19"/>
    <mergeCell ref="B18:B19"/>
    <mergeCell ref="C18:C19"/>
    <mergeCell ref="D18:F18"/>
    <mergeCell ref="G18:I18"/>
    <mergeCell ref="J18:L18"/>
    <mergeCell ref="M18:O19"/>
    <mergeCell ref="U21:U22"/>
    <mergeCell ref="C27:C28"/>
    <mergeCell ref="D27:F27"/>
    <mergeCell ref="G27:I27"/>
    <mergeCell ref="J27:L27"/>
    <mergeCell ref="A20:C20"/>
    <mergeCell ref="D20:F20"/>
    <mergeCell ref="X18:X19"/>
    <mergeCell ref="P23:P24"/>
    <mergeCell ref="X23:X24"/>
    <mergeCell ref="T23:T24"/>
    <mergeCell ref="S25:S26"/>
    <mergeCell ref="T25:T26"/>
    <mergeCell ref="X25:X26"/>
    <mergeCell ref="P25:P26"/>
    <mergeCell ref="Q25:Q26"/>
    <mergeCell ref="R25:R26"/>
    <mergeCell ref="P18:P19"/>
    <mergeCell ref="Q18:Q19"/>
    <mergeCell ref="R18:R19"/>
    <mergeCell ref="V20:W20"/>
    <mergeCell ref="X21:X22"/>
    <mergeCell ref="U23:U24"/>
    <mergeCell ref="U25:U26"/>
    <mergeCell ref="T21:T22"/>
    <mergeCell ref="B9:B10"/>
    <mergeCell ref="P9:P10"/>
    <mergeCell ref="Q9:Q10"/>
    <mergeCell ref="A3:A10"/>
    <mergeCell ref="C3:C4"/>
    <mergeCell ref="D3:F4"/>
    <mergeCell ref="G3:I3"/>
    <mergeCell ref="J3:L3"/>
    <mergeCell ref="M3:O3"/>
    <mergeCell ref="C9:C10"/>
    <mergeCell ref="D9:F9"/>
    <mergeCell ref="G9:I9"/>
    <mergeCell ref="J9:L9"/>
    <mergeCell ref="M9:O10"/>
    <mergeCell ref="P7:P8"/>
    <mergeCell ref="Q7:Q8"/>
    <mergeCell ref="B7:B8"/>
    <mergeCell ref="B3:B4"/>
    <mergeCell ref="B5:B6"/>
    <mergeCell ref="C5:C6"/>
    <mergeCell ref="D5:F5"/>
    <mergeCell ref="G5:I6"/>
    <mergeCell ref="J5:L5"/>
    <mergeCell ref="M5:O5"/>
    <mergeCell ref="X27:X28"/>
    <mergeCell ref="P27:P28"/>
    <mergeCell ref="X30:X31"/>
    <mergeCell ref="X3:X4"/>
    <mergeCell ref="T5:T6"/>
    <mergeCell ref="X5:X6"/>
    <mergeCell ref="R5:R6"/>
    <mergeCell ref="S5:S6"/>
    <mergeCell ref="S7:S8"/>
    <mergeCell ref="T7:T8"/>
    <mergeCell ref="X7:X8"/>
    <mergeCell ref="R9:R10"/>
    <mergeCell ref="S9:S10"/>
    <mergeCell ref="T9:T10"/>
    <mergeCell ref="X9:X10"/>
    <mergeCell ref="X12:X13"/>
    <mergeCell ref="R7:R8"/>
    <mergeCell ref="U3:U4"/>
    <mergeCell ref="R3:R4"/>
    <mergeCell ref="S3:S4"/>
    <mergeCell ref="T3:T4"/>
    <mergeCell ref="P3:P4"/>
    <mergeCell ref="Q3:Q4"/>
    <mergeCell ref="U9:U10"/>
  </mergeCells>
  <phoneticPr fontId="2"/>
  <pageMargins left="0.78740157480314965" right="0.39370078740157483" top="0.39370078740157483" bottom="0.39370078740157483" header="0" footer="0"/>
  <pageSetup paperSize="9" scale="86" orientation="landscape"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8"/>
  <sheetViews>
    <sheetView zoomScale="85" zoomScaleNormal="85" workbookViewId="0">
      <selection sqref="A1:X1"/>
    </sheetView>
  </sheetViews>
  <sheetFormatPr defaultRowHeight="13.5" x14ac:dyDescent="0.15"/>
  <cols>
    <col min="1" max="1" width="9" style="35"/>
    <col min="2" max="2" width="7.5" style="35" customWidth="1"/>
    <col min="3" max="3" width="26.25" style="35" customWidth="1"/>
    <col min="4" max="20" width="3.625" style="35" customWidth="1"/>
    <col min="21" max="21" width="8.25" style="35" customWidth="1"/>
    <col min="22" max="23" width="5.125" style="35" customWidth="1"/>
    <col min="24" max="24" width="7.875" style="35" customWidth="1"/>
    <col min="25" max="16384" width="9" style="35"/>
  </cols>
  <sheetData>
    <row r="1" spans="1:24" ht="21.75" thickBot="1" x14ac:dyDescent="0.2">
      <c r="A1" s="313" t="s">
        <v>186</v>
      </c>
      <c r="B1" s="313"/>
      <c r="C1" s="313"/>
      <c r="D1" s="313"/>
      <c r="E1" s="313"/>
      <c r="F1" s="313"/>
      <c r="G1" s="313"/>
      <c r="H1" s="313"/>
      <c r="I1" s="313"/>
      <c r="J1" s="313"/>
      <c r="K1" s="313"/>
      <c r="L1" s="313"/>
      <c r="M1" s="313"/>
      <c r="N1" s="313"/>
      <c r="O1" s="313"/>
      <c r="P1" s="313"/>
      <c r="Q1" s="313"/>
      <c r="R1" s="313"/>
      <c r="S1" s="313"/>
      <c r="T1" s="313"/>
      <c r="U1" s="313"/>
      <c r="V1" s="313"/>
      <c r="W1" s="313"/>
      <c r="X1" s="313"/>
    </row>
    <row r="2" spans="1:24" ht="15" customHeight="1" thickBot="1" x14ac:dyDescent="0.2">
      <c r="A2" s="314"/>
      <c r="B2" s="315"/>
      <c r="C2" s="316"/>
      <c r="D2" s="319" t="s">
        <v>106</v>
      </c>
      <c r="E2" s="273"/>
      <c r="F2" s="318"/>
      <c r="G2" s="319" t="s">
        <v>114</v>
      </c>
      <c r="H2" s="273"/>
      <c r="I2" s="318"/>
      <c r="J2" s="319" t="s">
        <v>107</v>
      </c>
      <c r="K2" s="273"/>
      <c r="L2" s="318"/>
      <c r="M2" s="319" t="s">
        <v>115</v>
      </c>
      <c r="N2" s="273"/>
      <c r="O2" s="318"/>
      <c r="P2" s="319" t="s">
        <v>9</v>
      </c>
      <c r="Q2" s="320"/>
      <c r="R2" s="320"/>
      <c r="S2" s="320"/>
      <c r="T2" s="321"/>
      <c r="U2" s="36" t="s">
        <v>10</v>
      </c>
      <c r="V2" s="322" t="s">
        <v>11</v>
      </c>
      <c r="W2" s="323"/>
      <c r="X2" s="36" t="s">
        <v>12</v>
      </c>
    </row>
    <row r="3" spans="1:24" ht="15" customHeight="1" thickBot="1" x14ac:dyDescent="0.2">
      <c r="A3" s="329" t="s">
        <v>187</v>
      </c>
      <c r="B3" s="299" t="s">
        <v>188</v>
      </c>
      <c r="C3" s="328" t="s">
        <v>272</v>
      </c>
      <c r="D3" s="286" t="s">
        <v>169</v>
      </c>
      <c r="E3" s="287"/>
      <c r="F3" s="288"/>
      <c r="G3" s="292" t="str">
        <f>IF(G4+I4&gt;0,IF(G4&gt;I4,"○",IF(G4&lt;I4,"×","△")),"")</f>
        <v>×</v>
      </c>
      <c r="H3" s="275"/>
      <c r="I3" s="293"/>
      <c r="J3" s="292" t="str">
        <f>IF(J4+L4&gt;0,IF(J4&gt;L4,"○",IF(J4&lt;L4,"×","△")),"")</f>
        <v>×</v>
      </c>
      <c r="K3" s="275"/>
      <c r="L3" s="293"/>
      <c r="M3" s="292" t="str">
        <f>IF(M4+O4&gt;0,IF(M4&gt;O4,"○",IF(M4&lt;O4,"×","△")),"")</f>
        <v>○</v>
      </c>
      <c r="N3" s="275"/>
      <c r="O3" s="293"/>
      <c r="P3" s="269">
        <f>IF(G4&gt;I4,1,0)+IF(J4&gt;L4,1,0)+IF(M4&gt;O4,1,0)</f>
        <v>1</v>
      </c>
      <c r="Q3" s="273" t="s">
        <v>4</v>
      </c>
      <c r="R3" s="272">
        <f>IF(G4+I4&gt;0,IF(G4=I4,1,0),0)+IF(J4+L4&gt;0,IF(J4=L4,1,0),0)+IF(M4+O4&gt;0,IF(M4=O4,1,0),0)</f>
        <v>0</v>
      </c>
      <c r="S3" s="273" t="s">
        <v>4</v>
      </c>
      <c r="T3" s="271">
        <f>IF(G4&lt;I4,1,0)+IF(J4&lt;L4,1,0)+IF(M4&lt;O4,1,0)</f>
        <v>2</v>
      </c>
      <c r="U3" s="277">
        <f>(P3*2)+(R3*1)</f>
        <v>2</v>
      </c>
      <c r="V3" s="37" t="s">
        <v>13</v>
      </c>
      <c r="W3" s="38">
        <f>G4+J4+M4</f>
        <v>26</v>
      </c>
      <c r="X3" s="267">
        <v>3</v>
      </c>
    </row>
    <row r="4" spans="1:24" ht="15" customHeight="1" thickBot="1" x14ac:dyDescent="0.2">
      <c r="A4" s="330"/>
      <c r="B4" s="299"/>
      <c r="C4" s="328"/>
      <c r="D4" s="289"/>
      <c r="E4" s="290"/>
      <c r="F4" s="291"/>
      <c r="G4" s="12">
        <f>ﾀｲﾑﾃｰﾌﾞﾙ!$F$32</f>
        <v>7</v>
      </c>
      <c r="H4" s="39" t="s">
        <v>4</v>
      </c>
      <c r="I4" s="54">
        <f>ﾀｲﾑﾃｰﾌﾞﾙ!$H$32</f>
        <v>8</v>
      </c>
      <c r="J4" s="12">
        <f>ﾀｲﾑﾃｰﾌﾞﾙ!$F$23</f>
        <v>8</v>
      </c>
      <c r="K4" s="39" t="s">
        <v>4</v>
      </c>
      <c r="L4" s="54">
        <f>ﾀｲﾑﾃｰﾌﾞﾙ!$H$23</f>
        <v>11</v>
      </c>
      <c r="M4" s="12">
        <f>ﾀｲﾑﾃｰﾌﾞﾙ!$H$28</f>
        <v>11</v>
      </c>
      <c r="N4" s="39" t="s">
        <v>4</v>
      </c>
      <c r="O4" s="54">
        <f>ﾀｲﾑﾃｰﾌﾞﾙ!$F$28</f>
        <v>4</v>
      </c>
      <c r="P4" s="269"/>
      <c r="Q4" s="273"/>
      <c r="R4" s="272"/>
      <c r="S4" s="273"/>
      <c r="T4" s="271"/>
      <c r="U4" s="277"/>
      <c r="V4" s="37" t="s">
        <v>14</v>
      </c>
      <c r="W4" s="38">
        <f>I4+L4+O4</f>
        <v>23</v>
      </c>
      <c r="X4" s="267"/>
    </row>
    <row r="5" spans="1:24" ht="15" customHeight="1" thickBot="1" x14ac:dyDescent="0.2">
      <c r="A5" s="330"/>
      <c r="B5" s="299" t="s">
        <v>114</v>
      </c>
      <c r="C5" s="328" t="s">
        <v>47</v>
      </c>
      <c r="D5" s="292" t="str">
        <f>IF(D6+F6&gt;0,IF(D6&gt;F6,"○",IF(D6&lt;F6,"×","△")),"")</f>
        <v>○</v>
      </c>
      <c r="E5" s="275"/>
      <c r="F5" s="293"/>
      <c r="G5" s="286" t="s">
        <v>170</v>
      </c>
      <c r="H5" s="287"/>
      <c r="I5" s="288"/>
      <c r="J5" s="292" t="str">
        <f>IF(J6+L6&gt;0,IF(J6&gt;L6,"○",IF(J6&lt;L6,"×","△")),"")</f>
        <v>○</v>
      </c>
      <c r="K5" s="275"/>
      <c r="L5" s="293"/>
      <c r="M5" s="292" t="str">
        <f>IF(M6+O6&gt;0,IF(M6&gt;O6,"○",IF(M6&lt;O6,"×","△")),"")</f>
        <v>×</v>
      </c>
      <c r="N5" s="275"/>
      <c r="O5" s="293"/>
      <c r="P5" s="269">
        <f>IF(D6&gt;F6,1,0)+IF(J6&gt;L6,1,0)+IF(M6&gt;O6,1,0)</f>
        <v>2</v>
      </c>
      <c r="Q5" s="273" t="s">
        <v>4</v>
      </c>
      <c r="R5" s="272">
        <f>IF(D6+F6&gt;0,IF(D6=F6,1,0),0)+IF(J6+L6&gt;0,IF(J6=L6,1,0),0)+IF(M6+O6&gt;0,IF(M6=O6,1,0),0)</f>
        <v>0</v>
      </c>
      <c r="S5" s="273" t="s">
        <v>4</v>
      </c>
      <c r="T5" s="271">
        <f>IF(D6&lt;F6,1,0)+IF(J6&lt;L6,1,0)+IF(M6&lt;O6,1,0)</f>
        <v>1</v>
      </c>
      <c r="U5" s="277">
        <f>(P5*2)+(R5*1)</f>
        <v>4</v>
      </c>
      <c r="V5" s="37" t="s">
        <v>13</v>
      </c>
      <c r="W5" s="38">
        <f>D6+J6+M6</f>
        <v>23</v>
      </c>
      <c r="X5" s="267">
        <v>2</v>
      </c>
    </row>
    <row r="6" spans="1:24" ht="15" customHeight="1" thickBot="1" x14ac:dyDescent="0.2">
      <c r="A6" s="330"/>
      <c r="B6" s="299"/>
      <c r="C6" s="328"/>
      <c r="D6" s="12">
        <f>ﾀｲﾑﾃｰﾌﾞﾙ!$H$32</f>
        <v>8</v>
      </c>
      <c r="E6" s="39" t="s">
        <v>4</v>
      </c>
      <c r="F6" s="54">
        <f>ﾀｲﾑﾃｰﾌﾞﾙ!$F$32</f>
        <v>7</v>
      </c>
      <c r="G6" s="289"/>
      <c r="H6" s="290"/>
      <c r="I6" s="291"/>
      <c r="J6" s="12">
        <f>ﾀｲﾑﾃｰﾌﾞﾙ!$H$30</f>
        <v>10</v>
      </c>
      <c r="K6" s="39" t="s">
        <v>4</v>
      </c>
      <c r="L6" s="54">
        <f>ﾀｲﾑﾃｰﾌﾞﾙ!$F$30</f>
        <v>9</v>
      </c>
      <c r="M6" s="12">
        <f>ﾀｲﾑﾃｰﾌﾞﾙ!$F$25</f>
        <v>5</v>
      </c>
      <c r="N6" s="39" t="s">
        <v>4</v>
      </c>
      <c r="O6" s="54">
        <f>ﾀｲﾑﾃｰﾌﾞﾙ!$H$25</f>
        <v>9</v>
      </c>
      <c r="P6" s="269"/>
      <c r="Q6" s="273"/>
      <c r="R6" s="272"/>
      <c r="S6" s="273"/>
      <c r="T6" s="271"/>
      <c r="U6" s="277"/>
      <c r="V6" s="37" t="s">
        <v>14</v>
      </c>
      <c r="W6" s="38">
        <f>F6+L6+O6</f>
        <v>25</v>
      </c>
      <c r="X6" s="267"/>
    </row>
    <row r="7" spans="1:24" ht="15" customHeight="1" thickBot="1" x14ac:dyDescent="0.2">
      <c r="A7" s="330"/>
      <c r="B7" s="299" t="s">
        <v>107</v>
      </c>
      <c r="C7" s="328" t="s">
        <v>52</v>
      </c>
      <c r="D7" s="292" t="str">
        <f>IF(D8+F8&gt;0,IF(D8&gt;F8,"○",IF(D8&lt;F8,"×","△")),"")</f>
        <v>○</v>
      </c>
      <c r="E7" s="275"/>
      <c r="F7" s="293"/>
      <c r="G7" s="292" t="str">
        <f>IF(G8+I8&gt;0,IF(G8&gt;I8,"○",IF(G8&lt;I8,"×","△")),"")</f>
        <v>×</v>
      </c>
      <c r="H7" s="275"/>
      <c r="I7" s="293"/>
      <c r="J7" s="286" t="s">
        <v>171</v>
      </c>
      <c r="K7" s="287"/>
      <c r="L7" s="288"/>
      <c r="M7" s="292" t="str">
        <f>IF(M8+O8&gt;0,IF(M8&gt;O8,"○",IF(M8&lt;O8,"×","△")),"")</f>
        <v>○</v>
      </c>
      <c r="N7" s="275"/>
      <c r="O7" s="293"/>
      <c r="P7" s="269">
        <f>IF(D8&gt;F8,1,0)+IF(G8&gt;I8,1,0)+IF(M8&gt;O8,1,0)</f>
        <v>2</v>
      </c>
      <c r="Q7" s="273" t="s">
        <v>4</v>
      </c>
      <c r="R7" s="272">
        <f>IF(D8+F8&gt;0,IF(D8=F8,1,0),0)+IF(G8+I8&gt;0,IF(G8=I8,1,0),0)+IF(M8+O8&gt;0,IF(M8=O8,1,0),0)</f>
        <v>0</v>
      </c>
      <c r="S7" s="273" t="s">
        <v>4</v>
      </c>
      <c r="T7" s="271">
        <f>IF(D8&lt;F8,1,0)+IF(G8&lt;I8,1,0)+IF(M8&lt;O8,1,0)</f>
        <v>1</v>
      </c>
      <c r="U7" s="277">
        <f>(P7*2)+(R7*1)</f>
        <v>4</v>
      </c>
      <c r="V7" s="37" t="s">
        <v>13</v>
      </c>
      <c r="W7" s="38">
        <f>D8+G8+M8</f>
        <v>30</v>
      </c>
      <c r="X7" s="267">
        <v>1</v>
      </c>
    </row>
    <row r="8" spans="1:24" ht="15" customHeight="1" thickBot="1" x14ac:dyDescent="0.2">
      <c r="A8" s="330"/>
      <c r="B8" s="299"/>
      <c r="C8" s="328"/>
      <c r="D8" s="12">
        <f>ﾀｲﾑﾃｰﾌﾞﾙ!$H$23</f>
        <v>11</v>
      </c>
      <c r="E8" s="39" t="s">
        <v>4</v>
      </c>
      <c r="F8" s="54">
        <f>ﾀｲﾑﾃｰﾌﾞﾙ!$F$23</f>
        <v>8</v>
      </c>
      <c r="G8" s="12">
        <f>ﾀｲﾑﾃｰﾌﾞﾙ!$F$30</f>
        <v>9</v>
      </c>
      <c r="H8" s="39" t="s">
        <v>4</v>
      </c>
      <c r="I8" s="54">
        <f>ﾀｲﾑﾃｰﾌﾞﾙ!$H$30</f>
        <v>10</v>
      </c>
      <c r="J8" s="289"/>
      <c r="K8" s="290"/>
      <c r="L8" s="291"/>
      <c r="M8" s="12">
        <f>ﾀｲﾑﾃｰﾌﾞﾙ!$F$34</f>
        <v>10</v>
      </c>
      <c r="N8" s="39" t="s">
        <v>4</v>
      </c>
      <c r="O8" s="54">
        <f>ﾀｲﾑﾃｰﾌﾞﾙ!$H$34</f>
        <v>6</v>
      </c>
      <c r="P8" s="269"/>
      <c r="Q8" s="273"/>
      <c r="R8" s="272"/>
      <c r="S8" s="273"/>
      <c r="T8" s="271"/>
      <c r="U8" s="277"/>
      <c r="V8" s="37" t="s">
        <v>14</v>
      </c>
      <c r="W8" s="38">
        <f>F8+I8+O8</f>
        <v>24</v>
      </c>
      <c r="X8" s="267"/>
    </row>
    <row r="9" spans="1:24" ht="15" customHeight="1" thickBot="1" x14ac:dyDescent="0.2">
      <c r="A9" s="330"/>
      <c r="B9" s="299" t="s">
        <v>115</v>
      </c>
      <c r="C9" s="328" t="s">
        <v>59</v>
      </c>
      <c r="D9" s="292" t="str">
        <f>IF(D10+F10&gt;0,IF(D10&gt;F10,"○",IF(D10&lt;F10,"×","△")),"")</f>
        <v>×</v>
      </c>
      <c r="E9" s="275"/>
      <c r="F9" s="293"/>
      <c r="G9" s="292" t="str">
        <f>IF(G10+I10&gt;0,IF(G10&gt;I10,"○",IF(G10&lt;I10,"×","△")),"")</f>
        <v>○</v>
      </c>
      <c r="H9" s="275"/>
      <c r="I9" s="293"/>
      <c r="J9" s="292" t="str">
        <f>IF(J10+L10&gt;0,IF(J10&gt;L10,"○",IF(J10&lt;L10,"×","△")),"")</f>
        <v>×</v>
      </c>
      <c r="K9" s="275"/>
      <c r="L9" s="293"/>
      <c r="M9" s="286" t="s">
        <v>169</v>
      </c>
      <c r="N9" s="287"/>
      <c r="O9" s="288"/>
      <c r="P9" s="269">
        <f>IF(D10&gt;F10,1,0)+IF(G10&gt;I10,1,0)+IF(J10&gt;L10,1,0)</f>
        <v>1</v>
      </c>
      <c r="Q9" s="273" t="s">
        <v>4</v>
      </c>
      <c r="R9" s="272">
        <f>IF(D10+F10&gt;0,IF(D10=F10,1,0),0)+IF(G10+I10&gt;0,IF(G10=I10,1,0),0)+IF(J10+L10&gt;0,IF(J10=L10,1,0),0)</f>
        <v>0</v>
      </c>
      <c r="S9" s="273" t="s">
        <v>4</v>
      </c>
      <c r="T9" s="271">
        <f>IF(D10&lt;F10,1,0)+IF(G10&lt;I10,1,0)+IF(J10&lt;L10,1,0)</f>
        <v>2</v>
      </c>
      <c r="U9" s="277">
        <f>(P9*2)+(R9*1)</f>
        <v>2</v>
      </c>
      <c r="V9" s="37" t="s">
        <v>13</v>
      </c>
      <c r="W9" s="38">
        <f>D10+G10+J10</f>
        <v>19</v>
      </c>
      <c r="X9" s="267">
        <v>4</v>
      </c>
    </row>
    <row r="10" spans="1:24" ht="15" customHeight="1" thickBot="1" x14ac:dyDescent="0.2">
      <c r="A10" s="331"/>
      <c r="B10" s="280"/>
      <c r="C10" s="332"/>
      <c r="D10" s="58">
        <f>ﾀｲﾑﾃｰﾌﾞﾙ!$F$28</f>
        <v>4</v>
      </c>
      <c r="E10" s="59" t="s">
        <v>4</v>
      </c>
      <c r="F10" s="60">
        <f>ﾀｲﾑﾃｰﾌﾞﾙ!$H$28</f>
        <v>11</v>
      </c>
      <c r="G10" s="58">
        <f>ﾀｲﾑﾃｰﾌﾞﾙ!$H$25</f>
        <v>9</v>
      </c>
      <c r="H10" s="59" t="s">
        <v>4</v>
      </c>
      <c r="I10" s="60">
        <f>ﾀｲﾑﾃｰﾌﾞﾙ!$F$25</f>
        <v>5</v>
      </c>
      <c r="J10" s="58">
        <f>ﾀｲﾑﾃｰﾌﾞﾙ!$H$34</f>
        <v>6</v>
      </c>
      <c r="K10" s="59" t="s">
        <v>4</v>
      </c>
      <c r="L10" s="60">
        <f>ﾀｲﾑﾃｰﾌﾞﾙ!$F$34</f>
        <v>10</v>
      </c>
      <c r="M10" s="296"/>
      <c r="N10" s="297"/>
      <c r="O10" s="298"/>
      <c r="P10" s="270"/>
      <c r="Q10" s="275"/>
      <c r="R10" s="274"/>
      <c r="S10" s="275"/>
      <c r="T10" s="276"/>
      <c r="U10" s="278"/>
      <c r="V10" s="61" t="s">
        <v>14</v>
      </c>
      <c r="W10" s="55">
        <f>F10+I10+L10</f>
        <v>26</v>
      </c>
      <c r="X10" s="268"/>
    </row>
    <row r="11" spans="1:24" ht="15" customHeight="1" thickTop="1" thickBot="1" x14ac:dyDescent="0.2">
      <c r="A11" s="314"/>
      <c r="B11" s="315"/>
      <c r="C11" s="316"/>
      <c r="D11" s="305" t="s">
        <v>108</v>
      </c>
      <c r="E11" s="303"/>
      <c r="F11" s="304"/>
      <c r="G11" s="305" t="s">
        <v>116</v>
      </c>
      <c r="H11" s="303"/>
      <c r="I11" s="304"/>
      <c r="J11" s="305" t="s">
        <v>109</v>
      </c>
      <c r="K11" s="303"/>
      <c r="L11" s="304"/>
      <c r="M11" s="305" t="s">
        <v>117</v>
      </c>
      <c r="N11" s="303"/>
      <c r="O11" s="304"/>
      <c r="P11" s="305" t="s">
        <v>9</v>
      </c>
      <c r="Q11" s="306"/>
      <c r="R11" s="306"/>
      <c r="S11" s="306"/>
      <c r="T11" s="307"/>
      <c r="U11" s="62" t="s">
        <v>10</v>
      </c>
      <c r="V11" s="300" t="s">
        <v>11</v>
      </c>
      <c r="W11" s="301"/>
      <c r="X11" s="62" t="s">
        <v>12</v>
      </c>
    </row>
    <row r="12" spans="1:24" ht="15" customHeight="1" thickBot="1" x14ac:dyDescent="0.2">
      <c r="A12" s="329" t="s">
        <v>189</v>
      </c>
      <c r="B12" s="299" t="s">
        <v>108</v>
      </c>
      <c r="C12" s="328" t="s">
        <v>40</v>
      </c>
      <c r="D12" s="286"/>
      <c r="E12" s="287"/>
      <c r="F12" s="288"/>
      <c r="G12" s="292" t="str">
        <f>IF(G13+I13&gt;0,IF(G13&gt;I13,"○",IF(G13&lt;I13,"×","△")),"")</f>
        <v>○</v>
      </c>
      <c r="H12" s="275"/>
      <c r="I12" s="293"/>
      <c r="J12" s="292" t="str">
        <f>IF(J13+L13&gt;0,IF(J13&gt;L13,"○",IF(J13&lt;L13,"×","△")),"")</f>
        <v>○</v>
      </c>
      <c r="K12" s="275"/>
      <c r="L12" s="293"/>
      <c r="M12" s="292" t="str">
        <f>IF(M13+O13&gt;0,IF(M13&gt;O13,"○",IF(M13&lt;O13,"×","△")),"")</f>
        <v>○</v>
      </c>
      <c r="N12" s="275"/>
      <c r="O12" s="293"/>
      <c r="P12" s="269">
        <f>IF(G13&gt;I13,1,0)+IF(J13&gt;L13,1,0)+IF(M13&gt;O13,1,0)</f>
        <v>3</v>
      </c>
      <c r="Q12" s="273" t="s">
        <v>4</v>
      </c>
      <c r="R12" s="272">
        <f>IF(G13+I13&gt;0,IF(G13=I13,1,0),0)+IF(J13+L13&gt;0,IF(J13=L13,1,0),0)+IF(M13+O13&gt;0,IF(M13=O13,1,0),0)</f>
        <v>0</v>
      </c>
      <c r="S12" s="273" t="s">
        <v>4</v>
      </c>
      <c r="T12" s="271">
        <f>IF(G13&lt;I13,1,0)+IF(J13&lt;L13,1,0)+IF(M13&lt;O13,1,0)</f>
        <v>0</v>
      </c>
      <c r="U12" s="277">
        <f>(P12*2)+(R12*1)</f>
        <v>6</v>
      </c>
      <c r="V12" s="37" t="s">
        <v>13</v>
      </c>
      <c r="W12" s="38">
        <f>G13+J13+M13</f>
        <v>30</v>
      </c>
      <c r="X12" s="267">
        <v>1</v>
      </c>
    </row>
    <row r="13" spans="1:24" ht="15" customHeight="1" thickBot="1" x14ac:dyDescent="0.2">
      <c r="A13" s="330"/>
      <c r="B13" s="299"/>
      <c r="C13" s="328"/>
      <c r="D13" s="289"/>
      <c r="E13" s="290"/>
      <c r="F13" s="291"/>
      <c r="G13" s="12">
        <f>ﾀｲﾑﾃｰﾌﾞﾙ!$Q$32</f>
        <v>10</v>
      </c>
      <c r="H13" s="39" t="s">
        <v>4</v>
      </c>
      <c r="I13" s="54">
        <f>ﾀｲﾑﾃｰﾌﾞﾙ!$S$32</f>
        <v>9</v>
      </c>
      <c r="J13" s="12">
        <f>ﾀｲﾑﾃｰﾌﾞﾙ!$Q$23</f>
        <v>11</v>
      </c>
      <c r="K13" s="39" t="s">
        <v>4</v>
      </c>
      <c r="L13" s="54">
        <f>ﾀｲﾑﾃｰﾌﾞﾙ!$S$23</f>
        <v>6</v>
      </c>
      <c r="M13" s="12">
        <f>ﾀｲﾑﾃｰﾌﾞﾙ!$S$28</f>
        <v>9</v>
      </c>
      <c r="N13" s="39" t="s">
        <v>4</v>
      </c>
      <c r="O13" s="54">
        <f>ﾀｲﾑﾃｰﾌﾞﾙ!$Q$28</f>
        <v>5</v>
      </c>
      <c r="P13" s="269"/>
      <c r="Q13" s="273"/>
      <c r="R13" s="272"/>
      <c r="S13" s="273"/>
      <c r="T13" s="271"/>
      <c r="U13" s="277"/>
      <c r="V13" s="37" t="s">
        <v>14</v>
      </c>
      <c r="W13" s="38">
        <f>I13+L13+O13</f>
        <v>20</v>
      </c>
      <c r="X13" s="267"/>
    </row>
    <row r="14" spans="1:24" ht="15" customHeight="1" thickBot="1" x14ac:dyDescent="0.2">
      <c r="A14" s="330"/>
      <c r="B14" s="299" t="s">
        <v>116</v>
      </c>
      <c r="C14" s="328" t="s">
        <v>49</v>
      </c>
      <c r="D14" s="292" t="str">
        <f>IF(D15+F15&gt;0,IF(D15&gt;F15,"○",IF(D15&lt;F15,"×","△")),"")</f>
        <v>×</v>
      </c>
      <c r="E14" s="275"/>
      <c r="F14" s="293"/>
      <c r="G14" s="286" t="s">
        <v>169</v>
      </c>
      <c r="H14" s="287"/>
      <c r="I14" s="288"/>
      <c r="J14" s="292" t="str">
        <f>IF(J15+L15&gt;0,IF(J15&gt;L15,"○",IF(J15&lt;L15,"×","△")),"")</f>
        <v>×</v>
      </c>
      <c r="K14" s="275"/>
      <c r="L14" s="293"/>
      <c r="M14" s="292" t="str">
        <f>IF(M15+O15&gt;0,IF(M15&gt;O15,"○",IF(M15&lt;O15,"×","△")),"")</f>
        <v>○</v>
      </c>
      <c r="N14" s="275"/>
      <c r="O14" s="293"/>
      <c r="P14" s="269">
        <f>IF(D15&gt;F15,1,0)+IF(J15&gt;L15,1,0)+IF(M15&gt;O15,1,0)</f>
        <v>1</v>
      </c>
      <c r="Q14" s="273" t="s">
        <v>4</v>
      </c>
      <c r="R14" s="272">
        <f>IF(D15+F15&gt;0,IF(D15=F15,1,0),0)+IF(J15+L15&gt;0,IF(J15=L15,1,0),0)+IF(M15+O15&gt;0,IF(M15=O15,1,0),0)</f>
        <v>0</v>
      </c>
      <c r="S14" s="273" t="s">
        <v>4</v>
      </c>
      <c r="T14" s="271">
        <f>IF(D15&lt;F15,1,0)+IF(J15&lt;L15,1,0)+IF(M15&lt;O15,1,0)</f>
        <v>2</v>
      </c>
      <c r="U14" s="277">
        <f>(P14*2)+(R14*1)</f>
        <v>2</v>
      </c>
      <c r="V14" s="37" t="s">
        <v>13</v>
      </c>
      <c r="W14" s="38">
        <f>D15+J15+M15</f>
        <v>23</v>
      </c>
      <c r="X14" s="267">
        <v>3</v>
      </c>
    </row>
    <row r="15" spans="1:24" ht="15" customHeight="1" thickBot="1" x14ac:dyDescent="0.2">
      <c r="A15" s="330"/>
      <c r="B15" s="299"/>
      <c r="C15" s="328"/>
      <c r="D15" s="12">
        <f>ﾀｲﾑﾃｰﾌﾞﾙ!$S$32</f>
        <v>9</v>
      </c>
      <c r="E15" s="39" t="s">
        <v>4</v>
      </c>
      <c r="F15" s="54">
        <f>ﾀｲﾑﾃｰﾌﾞﾙ!$Q$32</f>
        <v>10</v>
      </c>
      <c r="G15" s="289"/>
      <c r="H15" s="290"/>
      <c r="I15" s="291"/>
      <c r="J15" s="12">
        <f>ﾀｲﾑﾃｰﾌﾞﾙ!$S$30</f>
        <v>5</v>
      </c>
      <c r="K15" s="39" t="s">
        <v>4</v>
      </c>
      <c r="L15" s="54">
        <f>ﾀｲﾑﾃｰﾌﾞﾙ!$Q$30</f>
        <v>6</v>
      </c>
      <c r="M15" s="12">
        <f>ﾀｲﾑﾃｰﾌﾞﾙ!$Q$25</f>
        <v>9</v>
      </c>
      <c r="N15" s="39" t="s">
        <v>4</v>
      </c>
      <c r="O15" s="54">
        <f>ﾀｲﾑﾃｰﾌﾞﾙ!$S$25</f>
        <v>7</v>
      </c>
      <c r="P15" s="269"/>
      <c r="Q15" s="273"/>
      <c r="R15" s="272"/>
      <c r="S15" s="273"/>
      <c r="T15" s="271"/>
      <c r="U15" s="277"/>
      <c r="V15" s="37" t="s">
        <v>14</v>
      </c>
      <c r="W15" s="38">
        <f>F15+L15+O15</f>
        <v>23</v>
      </c>
      <c r="X15" s="267"/>
    </row>
    <row r="16" spans="1:24" ht="15" customHeight="1" thickBot="1" x14ac:dyDescent="0.2">
      <c r="A16" s="330"/>
      <c r="B16" s="299" t="s">
        <v>109</v>
      </c>
      <c r="C16" s="328" t="s">
        <v>53</v>
      </c>
      <c r="D16" s="292" t="str">
        <f>IF(D17+F17&gt;0,IF(D17&gt;F17,"○",IF(D17&lt;F17,"×","△")),"")</f>
        <v>×</v>
      </c>
      <c r="E16" s="275"/>
      <c r="F16" s="293"/>
      <c r="G16" s="292" t="str">
        <f>IF(G17+I17&gt;0,IF(G17&gt;I17,"○",IF(G17&lt;I17,"×","△")),"")</f>
        <v>○</v>
      </c>
      <c r="H16" s="275"/>
      <c r="I16" s="293"/>
      <c r="J16" s="286" t="s">
        <v>176</v>
      </c>
      <c r="K16" s="287"/>
      <c r="L16" s="288"/>
      <c r="M16" s="292" t="str">
        <f>IF(M17+O17&gt;0,IF(M17&gt;O17,"○",IF(M17&lt;O17,"×","△")),"")</f>
        <v>○</v>
      </c>
      <c r="N16" s="275"/>
      <c r="O16" s="293"/>
      <c r="P16" s="269">
        <f>IF(D17&gt;F17,1,0)+IF(G17&gt;I17,1,0)+IF(M17&gt;O17,1,0)</f>
        <v>2</v>
      </c>
      <c r="Q16" s="273" t="s">
        <v>4</v>
      </c>
      <c r="R16" s="272">
        <f>IF(D17+F17&gt;0,IF(D17=F17,1,0),0)+IF(G17+I17&gt;0,IF(G17=I17,1,0),0)+IF(M17+O17&gt;0,IF(M17=O17,1,0),0)</f>
        <v>0</v>
      </c>
      <c r="S16" s="273" t="s">
        <v>4</v>
      </c>
      <c r="T16" s="271">
        <f>IF(D17&lt;F17,1,0)+IF(G17&lt;I17,1,0)+IF(M17&lt;O17,1,0)</f>
        <v>1</v>
      </c>
      <c r="U16" s="277">
        <f>(P16*2)+(R16*1)</f>
        <v>4</v>
      </c>
      <c r="V16" s="37" t="s">
        <v>13</v>
      </c>
      <c r="W16" s="38">
        <f>D17+G17+M17</f>
        <v>19</v>
      </c>
      <c r="X16" s="267">
        <v>2</v>
      </c>
    </row>
    <row r="17" spans="1:24" ht="15" customHeight="1" thickBot="1" x14ac:dyDescent="0.2">
      <c r="A17" s="330"/>
      <c r="B17" s="299"/>
      <c r="C17" s="328"/>
      <c r="D17" s="12">
        <f>ﾀｲﾑﾃｰﾌﾞﾙ!$S$23</f>
        <v>6</v>
      </c>
      <c r="E17" s="39" t="s">
        <v>4</v>
      </c>
      <c r="F17" s="54">
        <f>ﾀｲﾑﾃｰﾌﾞﾙ!$Q$23</f>
        <v>11</v>
      </c>
      <c r="G17" s="12">
        <f>ﾀｲﾑﾃｰﾌﾞﾙ!$Q$30</f>
        <v>6</v>
      </c>
      <c r="H17" s="39" t="s">
        <v>4</v>
      </c>
      <c r="I17" s="54">
        <f>ﾀｲﾑﾃｰﾌﾞﾙ!$S$30</f>
        <v>5</v>
      </c>
      <c r="J17" s="289"/>
      <c r="K17" s="290"/>
      <c r="L17" s="291"/>
      <c r="M17" s="12">
        <f>ﾀｲﾑﾃｰﾌﾞﾙ!$Q$34</f>
        <v>7</v>
      </c>
      <c r="N17" s="39" t="s">
        <v>4</v>
      </c>
      <c r="O17" s="54">
        <f>ﾀｲﾑﾃｰﾌﾞﾙ!$S$34</f>
        <v>4</v>
      </c>
      <c r="P17" s="269"/>
      <c r="Q17" s="273"/>
      <c r="R17" s="272"/>
      <c r="S17" s="273"/>
      <c r="T17" s="271"/>
      <c r="U17" s="277"/>
      <c r="V17" s="37" t="s">
        <v>14</v>
      </c>
      <c r="W17" s="38">
        <f>F17+I17+O17</f>
        <v>20</v>
      </c>
      <c r="X17" s="267"/>
    </row>
    <row r="18" spans="1:24" ht="15" customHeight="1" thickBot="1" x14ac:dyDescent="0.2">
      <c r="A18" s="330"/>
      <c r="B18" s="299" t="s">
        <v>117</v>
      </c>
      <c r="C18" s="328" t="s">
        <v>60</v>
      </c>
      <c r="D18" s="292" t="str">
        <f>IF(D19+F19&gt;0,IF(D19&gt;F19,"○",IF(D19&lt;F19,"×","△")),"")</f>
        <v>×</v>
      </c>
      <c r="E18" s="275"/>
      <c r="F18" s="293"/>
      <c r="G18" s="292" t="str">
        <f>IF(G19+I19&gt;0,IF(G19&gt;I19,"○",IF(G19&lt;I19,"×","△")),"")</f>
        <v>×</v>
      </c>
      <c r="H18" s="275"/>
      <c r="I18" s="293"/>
      <c r="J18" s="292" t="str">
        <f>IF(J19+L19&gt;0,IF(J19&gt;L19,"○",IF(J19&lt;L19,"×","△")),"")</f>
        <v>×</v>
      </c>
      <c r="K18" s="275"/>
      <c r="L18" s="293"/>
      <c r="M18" s="286" t="s">
        <v>177</v>
      </c>
      <c r="N18" s="287"/>
      <c r="O18" s="288"/>
      <c r="P18" s="269">
        <f>IF(D19&gt;F19,1,0)+IF(G19&gt;I19,1,0)+IF(J19&gt;L19,1,0)</f>
        <v>0</v>
      </c>
      <c r="Q18" s="273" t="s">
        <v>4</v>
      </c>
      <c r="R18" s="272">
        <f>IF(D19+F19&gt;0,IF(D19=F19,1,0),0)+IF(G19+I19&gt;0,IF(G19=I19,1,0),0)+IF(J19+L19&gt;0,IF(J19=L19,1,0),0)</f>
        <v>0</v>
      </c>
      <c r="S18" s="273" t="s">
        <v>4</v>
      </c>
      <c r="T18" s="271">
        <f>IF(D19&lt;F19,1,0)+IF(G19&lt;I19,1,0)+IF(J19&lt;L19,1,0)</f>
        <v>3</v>
      </c>
      <c r="U18" s="277">
        <f>(P18*2)+(R18*1)</f>
        <v>0</v>
      </c>
      <c r="V18" s="37" t="s">
        <v>13</v>
      </c>
      <c r="W18" s="38">
        <f>D19+G19+J19</f>
        <v>16</v>
      </c>
      <c r="X18" s="267">
        <v>4</v>
      </c>
    </row>
    <row r="19" spans="1:24" ht="15" customHeight="1" thickBot="1" x14ac:dyDescent="0.2">
      <c r="A19" s="331"/>
      <c r="B19" s="308"/>
      <c r="C19" s="333"/>
      <c r="D19" s="58">
        <f>ﾀｲﾑﾃｰﾌﾞﾙ!$Q$28</f>
        <v>5</v>
      </c>
      <c r="E19" s="59" t="s">
        <v>4</v>
      </c>
      <c r="F19" s="60">
        <f>ﾀｲﾑﾃｰﾌﾞﾙ!$S$28</f>
        <v>9</v>
      </c>
      <c r="G19" s="58">
        <f>ﾀｲﾑﾃｰﾌﾞﾙ!$S$25</f>
        <v>7</v>
      </c>
      <c r="H19" s="59" t="s">
        <v>4</v>
      </c>
      <c r="I19" s="60">
        <f>ﾀｲﾑﾃｰﾌﾞﾙ!$Q$25</f>
        <v>9</v>
      </c>
      <c r="J19" s="58">
        <f>ﾀｲﾑﾃｰﾌﾞﾙ!$S$34</f>
        <v>4</v>
      </c>
      <c r="K19" s="59" t="s">
        <v>4</v>
      </c>
      <c r="L19" s="60">
        <f>ﾀｲﾑﾃｰﾌﾞﾙ!$Q$34</f>
        <v>7</v>
      </c>
      <c r="M19" s="296"/>
      <c r="N19" s="297"/>
      <c r="O19" s="298"/>
      <c r="P19" s="270"/>
      <c r="Q19" s="275"/>
      <c r="R19" s="274"/>
      <c r="S19" s="275"/>
      <c r="T19" s="276"/>
      <c r="U19" s="278"/>
      <c r="V19" s="61" t="s">
        <v>14</v>
      </c>
      <c r="W19" s="55">
        <f>F19+I19+L19</f>
        <v>25</v>
      </c>
      <c r="X19" s="268"/>
    </row>
    <row r="20" spans="1:24" s="56" customFormat="1" ht="15" customHeight="1" thickTop="1" thickBot="1" x14ac:dyDescent="0.2">
      <c r="A20" s="310"/>
      <c r="B20" s="311"/>
      <c r="C20" s="312"/>
      <c r="D20" s="305" t="s">
        <v>112</v>
      </c>
      <c r="E20" s="303"/>
      <c r="F20" s="304"/>
      <c r="G20" s="305" t="s">
        <v>120</v>
      </c>
      <c r="H20" s="303"/>
      <c r="I20" s="304"/>
      <c r="J20" s="305" t="s">
        <v>113</v>
      </c>
      <c r="K20" s="303"/>
      <c r="L20" s="304"/>
      <c r="M20" s="305" t="s">
        <v>121</v>
      </c>
      <c r="N20" s="303"/>
      <c r="O20" s="304"/>
      <c r="P20" s="305" t="s">
        <v>9</v>
      </c>
      <c r="Q20" s="306"/>
      <c r="R20" s="306"/>
      <c r="S20" s="306"/>
      <c r="T20" s="307"/>
      <c r="U20" s="62" t="s">
        <v>10</v>
      </c>
      <c r="V20" s="300" t="s">
        <v>11</v>
      </c>
      <c r="W20" s="301"/>
      <c r="X20" s="62" t="s">
        <v>12</v>
      </c>
    </row>
    <row r="21" spans="1:24" ht="15" customHeight="1" thickBot="1" x14ac:dyDescent="0.2">
      <c r="A21" s="329" t="s">
        <v>190</v>
      </c>
      <c r="B21" s="299" t="s">
        <v>112</v>
      </c>
      <c r="C21" s="328" t="s">
        <v>42</v>
      </c>
      <c r="D21" s="286" t="s">
        <v>169</v>
      </c>
      <c r="E21" s="287"/>
      <c r="F21" s="288"/>
      <c r="G21" s="292" t="str">
        <f>IF(G22+I22&gt;0,IF(G22&gt;I22,"○",IF(G22&lt;I22,"×","△")),"")</f>
        <v>△</v>
      </c>
      <c r="H21" s="275"/>
      <c r="I21" s="293"/>
      <c r="J21" s="292" t="str">
        <f>IF(J22+L22&gt;0,IF(J22&gt;L22,"○",IF(J22&lt;L22,"×","△")),"")</f>
        <v>△</v>
      </c>
      <c r="K21" s="275"/>
      <c r="L21" s="293"/>
      <c r="M21" s="292" t="str">
        <f>IF(M22+O22&gt;0,IF(M22&gt;O22,"○",IF(M22&lt;O22,"×","△")),"")</f>
        <v>○</v>
      </c>
      <c r="N21" s="275"/>
      <c r="O21" s="293"/>
      <c r="P21" s="269">
        <f>IF(G22&gt;I22,1,0)+IF(J22&gt;L22,1,0)+IF(M22&gt;O22,1,0)</f>
        <v>1</v>
      </c>
      <c r="Q21" s="273" t="s">
        <v>4</v>
      </c>
      <c r="R21" s="272">
        <f>IF(G22+I22&gt;0,IF(G22=I22,1,0),0)+IF(J22+L22&gt;0,IF(J22=L22,1,0),0)+IF(M22+O22&gt;0,IF(M22=O22,1,0),0)</f>
        <v>2</v>
      </c>
      <c r="S21" s="273" t="s">
        <v>4</v>
      </c>
      <c r="T21" s="271">
        <f>IF(G22&lt;I22,1,0)+IF(J22&lt;L22,1,0)+IF(M22&lt;O22,1,0)</f>
        <v>0</v>
      </c>
      <c r="U21" s="277">
        <f>(P21*2)+(R21*1)</f>
        <v>4</v>
      </c>
      <c r="V21" s="37" t="s">
        <v>13</v>
      </c>
      <c r="W21" s="38">
        <f>G22+J22+M22</f>
        <v>23</v>
      </c>
      <c r="X21" s="267">
        <v>1</v>
      </c>
    </row>
    <row r="22" spans="1:24" ht="15" customHeight="1" thickBot="1" x14ac:dyDescent="0.2">
      <c r="A22" s="330"/>
      <c r="B22" s="299"/>
      <c r="C22" s="328"/>
      <c r="D22" s="289"/>
      <c r="E22" s="290"/>
      <c r="F22" s="291"/>
      <c r="G22" s="12">
        <f>ﾀｲﾑﾃｰﾌﾞﾙ!$Q$33</f>
        <v>9</v>
      </c>
      <c r="H22" s="39" t="s">
        <v>4</v>
      </c>
      <c r="I22" s="54">
        <f>ﾀｲﾑﾃｰﾌﾞﾙ!$S$33</f>
        <v>9</v>
      </c>
      <c r="J22" s="12">
        <f>ﾀｲﾑﾃｰﾌﾞﾙ!$Q$24</f>
        <v>7</v>
      </c>
      <c r="K22" s="39" t="s">
        <v>4</v>
      </c>
      <c r="L22" s="54">
        <f>ﾀｲﾑﾃｰﾌﾞﾙ!$S$24</f>
        <v>7</v>
      </c>
      <c r="M22" s="12">
        <f>ﾀｲﾑﾃｰﾌﾞﾙ!$S$29</f>
        <v>7</v>
      </c>
      <c r="N22" s="39" t="s">
        <v>4</v>
      </c>
      <c r="O22" s="54">
        <f>ﾀｲﾑﾃｰﾌﾞﾙ!$Q$29</f>
        <v>4</v>
      </c>
      <c r="P22" s="269"/>
      <c r="Q22" s="273"/>
      <c r="R22" s="272"/>
      <c r="S22" s="273"/>
      <c r="T22" s="271"/>
      <c r="U22" s="277"/>
      <c r="V22" s="37" t="s">
        <v>14</v>
      </c>
      <c r="W22" s="38">
        <f>I22+L22+O22</f>
        <v>20</v>
      </c>
      <c r="X22" s="267"/>
    </row>
    <row r="23" spans="1:24" ht="15" customHeight="1" thickBot="1" x14ac:dyDescent="0.2">
      <c r="A23" s="330"/>
      <c r="B23" s="299" t="s">
        <v>120</v>
      </c>
      <c r="C23" s="328" t="s">
        <v>50</v>
      </c>
      <c r="D23" s="292" t="str">
        <f>IF(D24+F24&gt;0,IF(D24&gt;F24,"○",IF(D24&lt;F24,"×","△")),"")</f>
        <v>△</v>
      </c>
      <c r="E23" s="275"/>
      <c r="F23" s="293"/>
      <c r="G23" s="286" t="s">
        <v>170</v>
      </c>
      <c r="H23" s="287"/>
      <c r="I23" s="288"/>
      <c r="J23" s="292" t="str">
        <f>IF(J24+L24&gt;0,IF(J24&gt;L24,"○",IF(J24&lt;L24,"×","△")),"")</f>
        <v>○</v>
      </c>
      <c r="K23" s="275"/>
      <c r="L23" s="293"/>
      <c r="M23" s="292" t="str">
        <f>IF(M24+O24&gt;0,IF(M24&gt;O24,"○",IF(M24&lt;O24,"×","△")),"")</f>
        <v>×</v>
      </c>
      <c r="N23" s="275"/>
      <c r="O23" s="293"/>
      <c r="P23" s="269">
        <f>IF(D24&gt;F24,1,0)+IF(J24&gt;L24,1,0)+IF(M24&gt;O24,1,0)</f>
        <v>1</v>
      </c>
      <c r="Q23" s="273" t="s">
        <v>4</v>
      </c>
      <c r="R23" s="272">
        <f>IF(D24+F24&gt;0,IF(D24=F24,1,0),0)+IF(J24+L24&gt;0,IF(J24=L24,1,0),0)+IF(M24+O24&gt;0,IF(M24=O24,1,0),0)</f>
        <v>1</v>
      </c>
      <c r="S23" s="273" t="s">
        <v>4</v>
      </c>
      <c r="T23" s="271">
        <f>IF(D24&lt;F24,1,0)+IF(J24&lt;L24,1,0)+IF(M24&lt;O24,1,0)</f>
        <v>1</v>
      </c>
      <c r="U23" s="277">
        <f>(P23*2)+(R23*1)</f>
        <v>3</v>
      </c>
      <c r="V23" s="37" t="s">
        <v>13</v>
      </c>
      <c r="W23" s="38">
        <f>D24+J24+M24</f>
        <v>24</v>
      </c>
      <c r="X23" s="267">
        <v>3</v>
      </c>
    </row>
    <row r="24" spans="1:24" ht="15" customHeight="1" thickBot="1" x14ac:dyDescent="0.2">
      <c r="A24" s="330"/>
      <c r="B24" s="299"/>
      <c r="C24" s="328"/>
      <c r="D24" s="12">
        <f>ﾀｲﾑﾃｰﾌﾞﾙ!$S$33</f>
        <v>9</v>
      </c>
      <c r="E24" s="39" t="s">
        <v>4</v>
      </c>
      <c r="F24" s="54">
        <f>ﾀｲﾑﾃｰﾌﾞﾙ!$Q$33</f>
        <v>9</v>
      </c>
      <c r="G24" s="289"/>
      <c r="H24" s="290"/>
      <c r="I24" s="291"/>
      <c r="J24" s="12">
        <f>ﾀｲﾑﾃｰﾌﾞﾙ!$S$31</f>
        <v>8</v>
      </c>
      <c r="K24" s="39" t="s">
        <v>4</v>
      </c>
      <c r="L24" s="54">
        <f>ﾀｲﾑﾃｰﾌﾞﾙ!$Q$31</f>
        <v>6</v>
      </c>
      <c r="M24" s="12">
        <f>ﾀｲﾑﾃｰﾌﾞﾙ!$Q$26</f>
        <v>7</v>
      </c>
      <c r="N24" s="39" t="s">
        <v>4</v>
      </c>
      <c r="O24" s="54">
        <f>ﾀｲﾑﾃｰﾌﾞﾙ!$S$26</f>
        <v>8</v>
      </c>
      <c r="P24" s="269"/>
      <c r="Q24" s="273"/>
      <c r="R24" s="272"/>
      <c r="S24" s="273"/>
      <c r="T24" s="271"/>
      <c r="U24" s="277"/>
      <c r="V24" s="37" t="s">
        <v>14</v>
      </c>
      <c r="W24" s="38">
        <f>F24+L24+O24</f>
        <v>23</v>
      </c>
      <c r="X24" s="267"/>
    </row>
    <row r="25" spans="1:24" ht="15" customHeight="1" thickBot="1" x14ac:dyDescent="0.2">
      <c r="A25" s="330"/>
      <c r="B25" s="299" t="s">
        <v>113</v>
      </c>
      <c r="C25" s="328" t="s">
        <v>55</v>
      </c>
      <c r="D25" s="292" t="str">
        <f>IF(D26+F26&gt;0,IF(D26&gt;F26,"○",IF(D26&lt;F26,"×","△")),"")</f>
        <v>△</v>
      </c>
      <c r="E25" s="275"/>
      <c r="F25" s="293"/>
      <c r="G25" s="292" t="str">
        <f>IF(G26+I26&gt;0,IF(G26&gt;I26,"○",IF(G26&lt;I26,"×","△")),"")</f>
        <v>×</v>
      </c>
      <c r="H25" s="275"/>
      <c r="I25" s="293"/>
      <c r="J25" s="286" t="s">
        <v>171</v>
      </c>
      <c r="K25" s="287"/>
      <c r="L25" s="288"/>
      <c r="M25" s="292" t="str">
        <f>IF(M26+O26&gt;0,IF(M26&gt;O26,"○",IF(M26&lt;O26,"×","△")),"")</f>
        <v>×</v>
      </c>
      <c r="N25" s="275"/>
      <c r="O25" s="293"/>
      <c r="P25" s="269">
        <f>IF(D26&gt;F26,1,0)+IF(G26&gt;I26,1,0)+IF(M26&gt;O26,1,0)</f>
        <v>0</v>
      </c>
      <c r="Q25" s="273" t="s">
        <v>4</v>
      </c>
      <c r="R25" s="272">
        <f>IF(D26+F26&gt;0,IF(D26=F26,1,0),0)+IF(G26+I26&gt;0,IF(G26=I26,1,0),0)+IF(M26+O26&gt;0,IF(M26=O26,1,0),0)</f>
        <v>1</v>
      </c>
      <c r="S25" s="273" t="s">
        <v>4</v>
      </c>
      <c r="T25" s="271">
        <f>IF(D26&lt;F26,1,0)+IF(G26&lt;I26,1,0)+IF(M26&lt;O26,1,0)</f>
        <v>2</v>
      </c>
      <c r="U25" s="277">
        <f>(P25*2)+(R25*1)</f>
        <v>1</v>
      </c>
      <c r="V25" s="37" t="s">
        <v>13</v>
      </c>
      <c r="W25" s="38">
        <f>D26+G26+M26</f>
        <v>17</v>
      </c>
      <c r="X25" s="267">
        <v>4</v>
      </c>
    </row>
    <row r="26" spans="1:24" ht="15" customHeight="1" thickBot="1" x14ac:dyDescent="0.2">
      <c r="A26" s="330"/>
      <c r="B26" s="299"/>
      <c r="C26" s="328"/>
      <c r="D26" s="12">
        <f>ﾀｲﾑﾃｰﾌﾞﾙ!$S$24</f>
        <v>7</v>
      </c>
      <c r="E26" s="39" t="s">
        <v>4</v>
      </c>
      <c r="F26" s="54">
        <f>ﾀｲﾑﾃｰﾌﾞﾙ!$Q$24</f>
        <v>7</v>
      </c>
      <c r="G26" s="12">
        <f>ﾀｲﾑﾃｰﾌﾞﾙ!$Q$31</f>
        <v>6</v>
      </c>
      <c r="H26" s="39" t="s">
        <v>4</v>
      </c>
      <c r="I26" s="54">
        <f>ﾀｲﾑﾃｰﾌﾞﾙ!$S$31</f>
        <v>8</v>
      </c>
      <c r="J26" s="289"/>
      <c r="K26" s="290"/>
      <c r="L26" s="291"/>
      <c r="M26" s="12">
        <f>ﾀｲﾑﾃｰﾌﾞﾙ!$Q$35</f>
        <v>4</v>
      </c>
      <c r="N26" s="39" t="s">
        <v>4</v>
      </c>
      <c r="O26" s="54">
        <f>ﾀｲﾑﾃｰﾌﾞﾙ!$S$35</f>
        <v>5</v>
      </c>
      <c r="P26" s="269"/>
      <c r="Q26" s="273"/>
      <c r="R26" s="272"/>
      <c r="S26" s="273"/>
      <c r="T26" s="271"/>
      <c r="U26" s="277"/>
      <c r="V26" s="37" t="s">
        <v>14</v>
      </c>
      <c r="W26" s="38">
        <f>F26+I26+O26</f>
        <v>20</v>
      </c>
      <c r="X26" s="267"/>
    </row>
    <row r="27" spans="1:24" ht="15" customHeight="1" thickBot="1" x14ac:dyDescent="0.2">
      <c r="A27" s="330"/>
      <c r="B27" s="299" t="s">
        <v>121</v>
      </c>
      <c r="C27" s="328" t="s">
        <v>62</v>
      </c>
      <c r="D27" s="292" t="str">
        <f>IF(D28+F28&gt;0,IF(D28&gt;F28,"○",IF(D28&lt;F28,"×","△")),"")</f>
        <v>×</v>
      </c>
      <c r="E27" s="275"/>
      <c r="F27" s="293"/>
      <c r="G27" s="292" t="str">
        <f>IF(G28+I28&gt;0,IF(G28&gt;I28,"○",IF(G28&lt;I28,"×","△")),"")</f>
        <v>○</v>
      </c>
      <c r="H27" s="275"/>
      <c r="I27" s="293"/>
      <c r="J27" s="292" t="str">
        <f>IF(J28+L28&gt;0,IF(J28&gt;L28,"○",IF(J28&lt;L28,"×","△")),"")</f>
        <v>○</v>
      </c>
      <c r="K27" s="275"/>
      <c r="L27" s="293"/>
      <c r="M27" s="286" t="s">
        <v>169</v>
      </c>
      <c r="N27" s="287"/>
      <c r="O27" s="288"/>
      <c r="P27" s="269">
        <f>IF(D28&gt;F28,1,0)+IF(G28&gt;I28,1,0)+IF(J28&gt;L28,1,0)</f>
        <v>2</v>
      </c>
      <c r="Q27" s="273" t="s">
        <v>4</v>
      </c>
      <c r="R27" s="272">
        <f>IF(D28+F28&gt;0,IF(D28=F28,1,0),0)+IF(G28+I28&gt;0,IF(G28=I28,1,0),0)+IF(J28+L28&gt;0,IF(J28=L28,1,0),0)</f>
        <v>0</v>
      </c>
      <c r="S27" s="273" t="s">
        <v>4</v>
      </c>
      <c r="T27" s="271">
        <f>IF(D28&lt;F28,1,0)+IF(G28&lt;I28,1,0)+IF(J28&lt;L28,1,0)</f>
        <v>1</v>
      </c>
      <c r="U27" s="277">
        <f>(P27*2)+(R27*1)</f>
        <v>4</v>
      </c>
      <c r="V27" s="37" t="s">
        <v>13</v>
      </c>
      <c r="W27" s="38">
        <f>D28+G28+J28</f>
        <v>17</v>
      </c>
      <c r="X27" s="267">
        <v>2</v>
      </c>
    </row>
    <row r="28" spans="1:24" ht="15" customHeight="1" thickBot="1" x14ac:dyDescent="0.2">
      <c r="A28" s="331"/>
      <c r="B28" s="308"/>
      <c r="C28" s="333"/>
      <c r="D28" s="58">
        <f>ﾀｲﾑﾃｰﾌﾞﾙ!$Q$29</f>
        <v>4</v>
      </c>
      <c r="E28" s="59" t="s">
        <v>4</v>
      </c>
      <c r="F28" s="60">
        <f>ﾀｲﾑﾃｰﾌﾞﾙ!$S$29</f>
        <v>7</v>
      </c>
      <c r="G28" s="58">
        <f>ﾀｲﾑﾃｰﾌﾞﾙ!$S$26</f>
        <v>8</v>
      </c>
      <c r="H28" s="59" t="s">
        <v>4</v>
      </c>
      <c r="I28" s="60">
        <f>ﾀｲﾑﾃｰﾌﾞﾙ!$Q$26</f>
        <v>7</v>
      </c>
      <c r="J28" s="58">
        <f>ﾀｲﾑﾃｰﾌﾞﾙ!$S$35</f>
        <v>5</v>
      </c>
      <c r="K28" s="59" t="s">
        <v>4</v>
      </c>
      <c r="L28" s="60">
        <f>ﾀｲﾑﾃｰﾌﾞﾙ!$Q$35</f>
        <v>4</v>
      </c>
      <c r="M28" s="296"/>
      <c r="N28" s="297"/>
      <c r="O28" s="298"/>
      <c r="P28" s="270"/>
      <c r="Q28" s="275"/>
      <c r="R28" s="274"/>
      <c r="S28" s="275"/>
      <c r="T28" s="276"/>
      <c r="U28" s="278"/>
      <c r="V28" s="61" t="s">
        <v>14</v>
      </c>
      <c r="W28" s="55">
        <f>F28+I28+L28</f>
        <v>18</v>
      </c>
      <c r="X28" s="268"/>
    </row>
    <row r="29" spans="1:24" ht="15" customHeight="1" thickTop="1" thickBot="1" x14ac:dyDescent="0.2">
      <c r="A29" s="310"/>
      <c r="B29" s="311"/>
      <c r="C29" s="312"/>
      <c r="D29" s="305" t="s">
        <v>110</v>
      </c>
      <c r="E29" s="303"/>
      <c r="F29" s="304"/>
      <c r="G29" s="305" t="s">
        <v>118</v>
      </c>
      <c r="H29" s="303"/>
      <c r="I29" s="304"/>
      <c r="J29" s="305" t="s">
        <v>111</v>
      </c>
      <c r="K29" s="303"/>
      <c r="L29" s="304"/>
      <c r="M29" s="305" t="s">
        <v>119</v>
      </c>
      <c r="N29" s="303"/>
      <c r="O29" s="304"/>
      <c r="P29" s="305" t="s">
        <v>9</v>
      </c>
      <c r="Q29" s="306"/>
      <c r="R29" s="306"/>
      <c r="S29" s="306"/>
      <c r="T29" s="307"/>
      <c r="U29" s="62" t="s">
        <v>10</v>
      </c>
      <c r="V29" s="300" t="s">
        <v>11</v>
      </c>
      <c r="W29" s="301"/>
      <c r="X29" s="62" t="s">
        <v>12</v>
      </c>
    </row>
    <row r="30" spans="1:24" ht="15" customHeight="1" thickBot="1" x14ac:dyDescent="0.2">
      <c r="A30" s="329" t="s">
        <v>191</v>
      </c>
      <c r="B30" s="299" t="s">
        <v>110</v>
      </c>
      <c r="C30" s="328" t="s">
        <v>41</v>
      </c>
      <c r="D30" s="286"/>
      <c r="E30" s="287"/>
      <c r="F30" s="288"/>
      <c r="G30" s="292" t="str">
        <f>IF(G31+I31&gt;0,IF(G31&gt;I31,"○",IF(G31&lt;I31,"×","△")),"")</f>
        <v>×</v>
      </c>
      <c r="H30" s="275"/>
      <c r="I30" s="293"/>
      <c r="J30" s="292" t="str">
        <f>IF(J31+L31&gt;0,IF(J31&gt;L31,"○",IF(J31&lt;L31,"×","△")),"")</f>
        <v>×</v>
      </c>
      <c r="K30" s="275"/>
      <c r="L30" s="293"/>
      <c r="M30" s="292" t="str">
        <f>IF(M31+O31&gt;0,IF(M31&gt;O31,"○",IF(M31&lt;O31,"×","△")),"")</f>
        <v>○</v>
      </c>
      <c r="N30" s="275"/>
      <c r="O30" s="293"/>
      <c r="P30" s="269">
        <f>IF(G31&gt;I31,1,0)+IF(J31&gt;L31,1,0)+IF(M31&gt;O31,1,0)</f>
        <v>1</v>
      </c>
      <c r="Q30" s="273" t="s">
        <v>4</v>
      </c>
      <c r="R30" s="272">
        <f>IF(G31+I31&gt;0,IF(G31=I31,1,0),0)+IF(J31+L31&gt;0,IF(J31=L31,1,0),0)+IF(M31+O31&gt;0,IF(M31=O31,1,0),0)</f>
        <v>0</v>
      </c>
      <c r="S30" s="273" t="s">
        <v>4</v>
      </c>
      <c r="T30" s="271">
        <f>IF(G31&lt;I31,1,0)+IF(J31&lt;L31,1,0)+IF(M31&lt;O31,1,0)</f>
        <v>2</v>
      </c>
      <c r="U30" s="277">
        <f>(P30*2)+(R30*1)</f>
        <v>2</v>
      </c>
      <c r="V30" s="37" t="s">
        <v>13</v>
      </c>
      <c r="W30" s="38">
        <f>G31+J31+M31</f>
        <v>20</v>
      </c>
      <c r="X30" s="267">
        <v>3</v>
      </c>
    </row>
    <row r="31" spans="1:24" ht="15" customHeight="1" thickBot="1" x14ac:dyDescent="0.2">
      <c r="A31" s="330"/>
      <c r="B31" s="299"/>
      <c r="C31" s="328"/>
      <c r="D31" s="289"/>
      <c r="E31" s="290"/>
      <c r="F31" s="291"/>
      <c r="G31" s="12">
        <f>ﾀｲﾑﾃｰﾌﾞﾙ!$F$33</f>
        <v>7</v>
      </c>
      <c r="H31" s="39" t="s">
        <v>4</v>
      </c>
      <c r="I31" s="54">
        <f>ﾀｲﾑﾃｰﾌﾞﾙ!$H$33</f>
        <v>10</v>
      </c>
      <c r="J31" s="12">
        <f>ﾀｲﾑﾃｰﾌﾞﾙ!$F$24</f>
        <v>7</v>
      </c>
      <c r="K31" s="39" t="s">
        <v>4</v>
      </c>
      <c r="L31" s="54">
        <f>ﾀｲﾑﾃｰﾌﾞﾙ!$H$24</f>
        <v>9</v>
      </c>
      <c r="M31" s="12">
        <f>ﾀｲﾑﾃｰﾌﾞﾙ!$H$29</f>
        <v>6</v>
      </c>
      <c r="N31" s="39" t="s">
        <v>4</v>
      </c>
      <c r="O31" s="54">
        <f>ﾀｲﾑﾃｰﾌﾞﾙ!$F$29</f>
        <v>1</v>
      </c>
      <c r="P31" s="269"/>
      <c r="Q31" s="273"/>
      <c r="R31" s="272"/>
      <c r="S31" s="273"/>
      <c r="T31" s="271"/>
      <c r="U31" s="277"/>
      <c r="V31" s="37" t="s">
        <v>14</v>
      </c>
      <c r="W31" s="38">
        <f>I31+L31+O31</f>
        <v>20</v>
      </c>
      <c r="X31" s="267"/>
    </row>
    <row r="32" spans="1:24" ht="15" customHeight="1" thickBot="1" x14ac:dyDescent="0.2">
      <c r="A32" s="330"/>
      <c r="B32" s="299" t="s">
        <v>118</v>
      </c>
      <c r="C32" s="328" t="s">
        <v>48</v>
      </c>
      <c r="D32" s="292" t="str">
        <f>IF(D33+F33&gt;0,IF(D33&gt;F33,"○",IF(D33&lt;F33,"×","△")),"")</f>
        <v>○</v>
      </c>
      <c r="E32" s="275"/>
      <c r="F32" s="293"/>
      <c r="G32" s="286" t="s">
        <v>169</v>
      </c>
      <c r="H32" s="287"/>
      <c r="I32" s="288"/>
      <c r="J32" s="292" t="str">
        <f>IF(J33+L33&gt;0,IF(J33&gt;L33,"○",IF(J33&lt;L33,"×","△")),"")</f>
        <v>×</v>
      </c>
      <c r="K32" s="275"/>
      <c r="L32" s="293"/>
      <c r="M32" s="292" t="str">
        <f>IF(M33+O33&gt;0,IF(M33&gt;O33,"○",IF(M33&lt;O33,"×","△")),"")</f>
        <v>○</v>
      </c>
      <c r="N32" s="275"/>
      <c r="O32" s="293"/>
      <c r="P32" s="269">
        <f>IF(D33&gt;F33,1,0)+IF(J33&gt;L33,1,0)+IF(M33&gt;O33,1,0)</f>
        <v>2</v>
      </c>
      <c r="Q32" s="273" t="s">
        <v>4</v>
      </c>
      <c r="R32" s="272">
        <f>IF(D33+F33&gt;0,IF(D33=F33,1,0),0)+IF(J33+L33&gt;0,IF(J33=L33,1,0),0)+IF(M33+O33&gt;0,IF(M33=O33,1,0),0)</f>
        <v>0</v>
      </c>
      <c r="S32" s="273" t="s">
        <v>4</v>
      </c>
      <c r="T32" s="271">
        <f>IF(D33&lt;F33,1,0)+IF(J33&lt;L33,1,0)+IF(M33&lt;O33,1,0)</f>
        <v>1</v>
      </c>
      <c r="U32" s="277">
        <f>(P32*2)+(R32*1)</f>
        <v>4</v>
      </c>
      <c r="V32" s="37" t="s">
        <v>13</v>
      </c>
      <c r="W32" s="38">
        <f>D33+J33+M33</f>
        <v>22</v>
      </c>
      <c r="X32" s="267">
        <v>2</v>
      </c>
    </row>
    <row r="33" spans="1:24" ht="15" customHeight="1" thickBot="1" x14ac:dyDescent="0.2">
      <c r="A33" s="330"/>
      <c r="B33" s="299"/>
      <c r="C33" s="328"/>
      <c r="D33" s="12">
        <f>ﾀｲﾑﾃｰﾌﾞﾙ!$H$33</f>
        <v>10</v>
      </c>
      <c r="E33" s="39" t="s">
        <v>4</v>
      </c>
      <c r="F33" s="54">
        <f>ﾀｲﾑﾃｰﾌﾞﾙ!$F$33</f>
        <v>7</v>
      </c>
      <c r="G33" s="289"/>
      <c r="H33" s="290"/>
      <c r="I33" s="291"/>
      <c r="J33" s="12">
        <f>ﾀｲﾑﾃｰﾌﾞﾙ!$H$31</f>
        <v>7</v>
      </c>
      <c r="K33" s="39" t="s">
        <v>4</v>
      </c>
      <c r="L33" s="54">
        <f>ﾀｲﾑﾃｰﾌﾞﾙ!$F$31</f>
        <v>9</v>
      </c>
      <c r="M33" s="12">
        <f>ﾀｲﾑﾃｰﾌﾞﾙ!$F$26</f>
        <v>5</v>
      </c>
      <c r="N33" s="39" t="s">
        <v>4</v>
      </c>
      <c r="O33" s="54">
        <f>ﾀｲﾑﾃｰﾌﾞﾙ!$H$26</f>
        <v>4</v>
      </c>
      <c r="P33" s="269"/>
      <c r="Q33" s="273"/>
      <c r="R33" s="272"/>
      <c r="S33" s="273"/>
      <c r="T33" s="271"/>
      <c r="U33" s="277"/>
      <c r="V33" s="37" t="s">
        <v>14</v>
      </c>
      <c r="W33" s="38">
        <f>F33+L33+O33</f>
        <v>20</v>
      </c>
      <c r="X33" s="267"/>
    </row>
    <row r="34" spans="1:24" ht="15" customHeight="1" thickBot="1" x14ac:dyDescent="0.2">
      <c r="A34" s="330"/>
      <c r="B34" s="299" t="s">
        <v>111</v>
      </c>
      <c r="C34" s="328" t="s">
        <v>54</v>
      </c>
      <c r="D34" s="292" t="str">
        <f>IF(D35+F35&gt;0,IF(D35&gt;F35,"○",IF(D35&lt;F35,"×","△")),"")</f>
        <v>○</v>
      </c>
      <c r="E34" s="275"/>
      <c r="F34" s="293"/>
      <c r="G34" s="292" t="str">
        <f>IF(G35+I35&gt;0,IF(G35&gt;I35,"○",IF(G35&lt;I35,"×","△")),"")</f>
        <v>○</v>
      </c>
      <c r="H34" s="275"/>
      <c r="I34" s="293"/>
      <c r="J34" s="286" t="s">
        <v>176</v>
      </c>
      <c r="K34" s="287"/>
      <c r="L34" s="288"/>
      <c r="M34" s="292" t="str">
        <f>IF(M35+O35&gt;0,IF(M35&gt;O35,"○",IF(M35&lt;O35,"×","△")),"")</f>
        <v>○</v>
      </c>
      <c r="N34" s="275"/>
      <c r="O34" s="293"/>
      <c r="P34" s="269">
        <f>IF(D35&gt;F35,1,0)+IF(G35&gt;I35,1,0)+IF(M35&gt;O35,1,0)</f>
        <v>3</v>
      </c>
      <c r="Q34" s="273" t="s">
        <v>4</v>
      </c>
      <c r="R34" s="272">
        <f>IF(D35+F35&gt;0,IF(D35=F35,1,0),0)+IF(G35+I35&gt;0,IF(G35=I35,1,0),0)+IF(M35+O35&gt;0,IF(M35=O35,1,0),0)</f>
        <v>0</v>
      </c>
      <c r="S34" s="273" t="s">
        <v>4</v>
      </c>
      <c r="T34" s="271">
        <f>IF(D35&lt;F35,1,0)+IF(G35&lt;I35,1,0)+IF(M35&lt;O35,1,0)</f>
        <v>0</v>
      </c>
      <c r="U34" s="277">
        <f>(P34*2)+(R34*1)</f>
        <v>6</v>
      </c>
      <c r="V34" s="37" t="s">
        <v>13</v>
      </c>
      <c r="W34" s="38">
        <f>D35+G35+M35</f>
        <v>26</v>
      </c>
      <c r="X34" s="267">
        <v>1</v>
      </c>
    </row>
    <row r="35" spans="1:24" ht="15" customHeight="1" thickBot="1" x14ac:dyDescent="0.2">
      <c r="A35" s="330"/>
      <c r="B35" s="299"/>
      <c r="C35" s="328"/>
      <c r="D35" s="12">
        <f>ﾀｲﾑﾃｰﾌﾞﾙ!$H$24</f>
        <v>9</v>
      </c>
      <c r="E35" s="39" t="s">
        <v>4</v>
      </c>
      <c r="F35" s="54">
        <f>ﾀｲﾑﾃｰﾌﾞﾙ!$F$24</f>
        <v>7</v>
      </c>
      <c r="G35" s="12">
        <f>ﾀｲﾑﾃｰﾌﾞﾙ!$F$31</f>
        <v>9</v>
      </c>
      <c r="H35" s="39" t="s">
        <v>4</v>
      </c>
      <c r="I35" s="54">
        <f>ﾀｲﾑﾃｰﾌﾞﾙ!$H$31</f>
        <v>7</v>
      </c>
      <c r="J35" s="289"/>
      <c r="K35" s="290"/>
      <c r="L35" s="291"/>
      <c r="M35" s="12">
        <f>ﾀｲﾑﾃｰﾌﾞﾙ!$F$35</f>
        <v>8</v>
      </c>
      <c r="N35" s="39" t="s">
        <v>4</v>
      </c>
      <c r="O35" s="54">
        <f>ﾀｲﾑﾃｰﾌﾞﾙ!$H$35</f>
        <v>3</v>
      </c>
      <c r="P35" s="269"/>
      <c r="Q35" s="273"/>
      <c r="R35" s="272"/>
      <c r="S35" s="273"/>
      <c r="T35" s="271"/>
      <c r="U35" s="277"/>
      <c r="V35" s="37" t="s">
        <v>14</v>
      </c>
      <c r="W35" s="38">
        <f>F35+I35+O35</f>
        <v>17</v>
      </c>
      <c r="X35" s="267"/>
    </row>
    <row r="36" spans="1:24" ht="15" customHeight="1" thickBot="1" x14ac:dyDescent="0.2">
      <c r="A36" s="330"/>
      <c r="B36" s="299" t="s">
        <v>119</v>
      </c>
      <c r="C36" s="328" t="s">
        <v>61</v>
      </c>
      <c r="D36" s="292" t="str">
        <f>IF(D37+F37&gt;0,IF(D37&gt;F37,"○",IF(D37&lt;F37,"×","△")),"")</f>
        <v>×</v>
      </c>
      <c r="E36" s="275"/>
      <c r="F36" s="293"/>
      <c r="G36" s="292" t="str">
        <f>IF(G37+I37&gt;0,IF(G37&gt;I37,"○",IF(G37&lt;I37,"×","△")),"")</f>
        <v>×</v>
      </c>
      <c r="H36" s="275"/>
      <c r="I36" s="293"/>
      <c r="J36" s="292" t="str">
        <f>IF(J37+L37&gt;0,IF(J37&gt;L37,"○",IF(J37&lt;L37,"×","△")),"")</f>
        <v>×</v>
      </c>
      <c r="K36" s="275"/>
      <c r="L36" s="293"/>
      <c r="M36" s="286" t="s">
        <v>177</v>
      </c>
      <c r="N36" s="287"/>
      <c r="O36" s="288"/>
      <c r="P36" s="269">
        <f>IF(D37&gt;F37,1,0)+IF(G37&gt;I37,1,0)+IF(J37&gt;L37,1,0)</f>
        <v>0</v>
      </c>
      <c r="Q36" s="273" t="s">
        <v>4</v>
      </c>
      <c r="R36" s="272">
        <f>IF(D37+F37&gt;0,IF(D37=F37,1,0),0)+IF(G37+I37&gt;0,IF(G37=I37,1,0),0)+IF(J37+L37&gt;0,IF(J37=L37,1,0),0)</f>
        <v>0</v>
      </c>
      <c r="S36" s="273" t="s">
        <v>4</v>
      </c>
      <c r="T36" s="271">
        <f>IF(D37&lt;F37,1,0)+IF(G37&lt;I37,1,0)+IF(J37&lt;L37,1,0)</f>
        <v>3</v>
      </c>
      <c r="U36" s="277">
        <f>(P36*2)+(R36*1)</f>
        <v>0</v>
      </c>
      <c r="V36" s="37" t="s">
        <v>13</v>
      </c>
      <c r="W36" s="38">
        <f>D37+G37+J37</f>
        <v>8</v>
      </c>
      <c r="X36" s="267">
        <v>4</v>
      </c>
    </row>
    <row r="37" spans="1:24" ht="15" customHeight="1" thickBot="1" x14ac:dyDescent="0.2">
      <c r="A37" s="331"/>
      <c r="B37" s="280"/>
      <c r="C37" s="332"/>
      <c r="D37" s="40">
        <f>ﾀｲﾑﾃｰﾌﾞﾙ!$F$29</f>
        <v>1</v>
      </c>
      <c r="E37" s="41" t="s">
        <v>4</v>
      </c>
      <c r="F37" s="42">
        <f>ﾀｲﾑﾃｰﾌﾞﾙ!$H$29</f>
        <v>6</v>
      </c>
      <c r="G37" s="40">
        <f>ﾀｲﾑﾃｰﾌﾞﾙ!$H$26</f>
        <v>4</v>
      </c>
      <c r="H37" s="41" t="s">
        <v>4</v>
      </c>
      <c r="I37" s="42">
        <f>ﾀｲﾑﾃｰﾌﾞﾙ!$F$26</f>
        <v>5</v>
      </c>
      <c r="J37" s="40">
        <f>ﾀｲﾑﾃｰﾌﾞﾙ!$H$35</f>
        <v>3</v>
      </c>
      <c r="K37" s="41" t="s">
        <v>4</v>
      </c>
      <c r="L37" s="42">
        <f>ﾀｲﾑﾃｰﾌﾞﾙ!$F$35</f>
        <v>8</v>
      </c>
      <c r="M37" s="337"/>
      <c r="N37" s="338"/>
      <c r="O37" s="339"/>
      <c r="P37" s="341"/>
      <c r="Q37" s="334"/>
      <c r="R37" s="342"/>
      <c r="S37" s="334"/>
      <c r="T37" s="335"/>
      <c r="U37" s="336"/>
      <c r="V37" s="43" t="s">
        <v>14</v>
      </c>
      <c r="W37" s="44">
        <f>F37+I37+L37</f>
        <v>19</v>
      </c>
      <c r="X37" s="340"/>
    </row>
    <row r="38" spans="1:24" ht="24.75" thickTop="1" x14ac:dyDescent="0.15">
      <c r="B38" s="63"/>
      <c r="C38" s="64"/>
      <c r="D38" s="57"/>
      <c r="E38" s="59"/>
      <c r="F38" s="57"/>
      <c r="G38" s="57"/>
      <c r="H38" s="59"/>
      <c r="I38" s="57"/>
      <c r="J38" s="57"/>
      <c r="K38" s="59"/>
      <c r="L38" s="57"/>
      <c r="M38" s="57"/>
      <c r="N38" s="59"/>
      <c r="O38" s="57"/>
      <c r="P38" s="65"/>
      <c r="Q38" s="57"/>
      <c r="R38" s="65"/>
      <c r="S38" s="57"/>
      <c r="T38" s="65"/>
      <c r="U38" s="66"/>
      <c r="V38" s="56"/>
      <c r="W38" s="57"/>
      <c r="X38" s="67"/>
    </row>
  </sheetData>
  <mergeCells count="241">
    <mergeCell ref="S36:S37"/>
    <mergeCell ref="T36:T37"/>
    <mergeCell ref="U36:U37"/>
    <mergeCell ref="S34:S35"/>
    <mergeCell ref="T34:T35"/>
    <mergeCell ref="U34:U35"/>
    <mergeCell ref="X34:X35"/>
    <mergeCell ref="J36:L36"/>
    <mergeCell ref="M36:O37"/>
    <mergeCell ref="X36:X37"/>
    <mergeCell ref="P36:P37"/>
    <mergeCell ref="Q36:Q37"/>
    <mergeCell ref="R36:R37"/>
    <mergeCell ref="X32:X33"/>
    <mergeCell ref="B34:B35"/>
    <mergeCell ref="C34:C35"/>
    <mergeCell ref="D34:F34"/>
    <mergeCell ref="G34:I34"/>
    <mergeCell ref="J34:L35"/>
    <mergeCell ref="M34:O34"/>
    <mergeCell ref="P34:P35"/>
    <mergeCell ref="Q34:Q35"/>
    <mergeCell ref="R34:R35"/>
    <mergeCell ref="P32:P33"/>
    <mergeCell ref="Q32:Q33"/>
    <mergeCell ref="R32:R33"/>
    <mergeCell ref="S32:S33"/>
    <mergeCell ref="T32:T33"/>
    <mergeCell ref="U32:U33"/>
    <mergeCell ref="B32:B33"/>
    <mergeCell ref="C32:C33"/>
    <mergeCell ref="X30:X31"/>
    <mergeCell ref="P29:T29"/>
    <mergeCell ref="V29:W29"/>
    <mergeCell ref="A30:A37"/>
    <mergeCell ref="B30:B31"/>
    <mergeCell ref="C30:C31"/>
    <mergeCell ref="D30:F31"/>
    <mergeCell ref="G30:I30"/>
    <mergeCell ref="J30:L30"/>
    <mergeCell ref="M30:O30"/>
    <mergeCell ref="P30:P31"/>
    <mergeCell ref="D32:F32"/>
    <mergeCell ref="G32:I33"/>
    <mergeCell ref="J32:L32"/>
    <mergeCell ref="M32:O32"/>
    <mergeCell ref="Q30:Q31"/>
    <mergeCell ref="R30:R31"/>
    <mergeCell ref="S30:S31"/>
    <mergeCell ref="T30:T31"/>
    <mergeCell ref="U30:U31"/>
    <mergeCell ref="B36:B37"/>
    <mergeCell ref="C36:C37"/>
    <mergeCell ref="D36:F36"/>
    <mergeCell ref="G36:I36"/>
    <mergeCell ref="R27:R28"/>
    <mergeCell ref="S27:S28"/>
    <mergeCell ref="T27:T28"/>
    <mergeCell ref="U27:U28"/>
    <mergeCell ref="X27:X28"/>
    <mergeCell ref="A29:C29"/>
    <mergeCell ref="D29:F29"/>
    <mergeCell ref="G29:I29"/>
    <mergeCell ref="J29:L29"/>
    <mergeCell ref="M29:O29"/>
    <mergeCell ref="A21:A28"/>
    <mergeCell ref="B27:B28"/>
    <mergeCell ref="C27:C28"/>
    <mergeCell ref="D27:F27"/>
    <mergeCell ref="G27:I27"/>
    <mergeCell ref="J27:L27"/>
    <mergeCell ref="M27:O28"/>
    <mergeCell ref="P27:P28"/>
    <mergeCell ref="Q27:Q28"/>
    <mergeCell ref="M25:O25"/>
    <mergeCell ref="P25:P26"/>
    <mergeCell ref="Q25:Q26"/>
    <mergeCell ref="U23:U24"/>
    <mergeCell ref="X23:X24"/>
    <mergeCell ref="B25:B26"/>
    <mergeCell ref="C25:C26"/>
    <mergeCell ref="D25:F25"/>
    <mergeCell ref="G25:I25"/>
    <mergeCell ref="J25:L26"/>
    <mergeCell ref="U25:U26"/>
    <mergeCell ref="X25:X26"/>
    <mergeCell ref="R25:R26"/>
    <mergeCell ref="S25:S26"/>
    <mergeCell ref="T25:T26"/>
    <mergeCell ref="U21:U22"/>
    <mergeCell ref="X21:X22"/>
    <mergeCell ref="B23:B24"/>
    <mergeCell ref="C23:C24"/>
    <mergeCell ref="D23:F23"/>
    <mergeCell ref="G23:I24"/>
    <mergeCell ref="J23:L23"/>
    <mergeCell ref="M23:O23"/>
    <mergeCell ref="P23:P24"/>
    <mergeCell ref="Q23:Q24"/>
    <mergeCell ref="M21:O21"/>
    <mergeCell ref="P21:P22"/>
    <mergeCell ref="Q21:Q22"/>
    <mergeCell ref="R21:R22"/>
    <mergeCell ref="S21:S22"/>
    <mergeCell ref="T21:T22"/>
    <mergeCell ref="B21:B22"/>
    <mergeCell ref="C21:C22"/>
    <mergeCell ref="D21:F22"/>
    <mergeCell ref="G21:I21"/>
    <mergeCell ref="J21:L21"/>
    <mergeCell ref="R23:R24"/>
    <mergeCell ref="S23:S24"/>
    <mergeCell ref="T23:T24"/>
    <mergeCell ref="A20:C20"/>
    <mergeCell ref="D20:F20"/>
    <mergeCell ref="G20:I20"/>
    <mergeCell ref="J20:L20"/>
    <mergeCell ref="M20:O20"/>
    <mergeCell ref="P20:T20"/>
    <mergeCell ref="V20:W20"/>
    <mergeCell ref="P18:P19"/>
    <mergeCell ref="Q18:Q19"/>
    <mergeCell ref="R18:R19"/>
    <mergeCell ref="S18:S19"/>
    <mergeCell ref="T18:T19"/>
    <mergeCell ref="U18:U19"/>
    <mergeCell ref="B14:B15"/>
    <mergeCell ref="C14:C15"/>
    <mergeCell ref="D14:F14"/>
    <mergeCell ref="G14:I15"/>
    <mergeCell ref="J14:L14"/>
    <mergeCell ref="M14:O14"/>
    <mergeCell ref="X16:X17"/>
    <mergeCell ref="B18:B19"/>
    <mergeCell ref="C18:C19"/>
    <mergeCell ref="D18:F18"/>
    <mergeCell ref="G18:I18"/>
    <mergeCell ref="J18:L18"/>
    <mergeCell ref="M18:O19"/>
    <mergeCell ref="X18:X19"/>
    <mergeCell ref="Q16:Q17"/>
    <mergeCell ref="R16:R17"/>
    <mergeCell ref="S16:S17"/>
    <mergeCell ref="U16:U17"/>
    <mergeCell ref="Q12:Q13"/>
    <mergeCell ref="R12:R13"/>
    <mergeCell ref="S12:S13"/>
    <mergeCell ref="T12:T13"/>
    <mergeCell ref="U12:U13"/>
    <mergeCell ref="X12:X13"/>
    <mergeCell ref="P11:T11"/>
    <mergeCell ref="V11:W11"/>
    <mergeCell ref="P14:P15"/>
    <mergeCell ref="Q14:Q15"/>
    <mergeCell ref="R14:R15"/>
    <mergeCell ref="S14:S15"/>
    <mergeCell ref="T14:T15"/>
    <mergeCell ref="U14:U15"/>
    <mergeCell ref="P9:P10"/>
    <mergeCell ref="Q9:Q10"/>
    <mergeCell ref="M7:O7"/>
    <mergeCell ref="P7:P8"/>
    <mergeCell ref="Q7:Q8"/>
    <mergeCell ref="U5:U6"/>
    <mergeCell ref="X5:X6"/>
    <mergeCell ref="A12:A19"/>
    <mergeCell ref="B12:B13"/>
    <mergeCell ref="C12:C13"/>
    <mergeCell ref="D12:F13"/>
    <mergeCell ref="G12:I12"/>
    <mergeCell ref="J12:L12"/>
    <mergeCell ref="M12:O12"/>
    <mergeCell ref="P12:P13"/>
    <mergeCell ref="X14:X15"/>
    <mergeCell ref="B16:B17"/>
    <mergeCell ref="C16:C17"/>
    <mergeCell ref="D16:F16"/>
    <mergeCell ref="G16:I16"/>
    <mergeCell ref="J16:L17"/>
    <mergeCell ref="M16:O16"/>
    <mergeCell ref="P16:P17"/>
    <mergeCell ref="T16:T17"/>
    <mergeCell ref="A11:C11"/>
    <mergeCell ref="D11:F11"/>
    <mergeCell ref="G11:I11"/>
    <mergeCell ref="J11:L11"/>
    <mergeCell ref="M11:O11"/>
    <mergeCell ref="A3:A10"/>
    <mergeCell ref="B9:B10"/>
    <mergeCell ref="C9:C10"/>
    <mergeCell ref="D9:F9"/>
    <mergeCell ref="G9:I9"/>
    <mergeCell ref="J9:L9"/>
    <mergeCell ref="M9:O10"/>
    <mergeCell ref="M3:O3"/>
    <mergeCell ref="X7:X8"/>
    <mergeCell ref="R7:R8"/>
    <mergeCell ref="S7:S8"/>
    <mergeCell ref="T7:T8"/>
    <mergeCell ref="R9:R10"/>
    <mergeCell ref="S9:S10"/>
    <mergeCell ref="T9:T10"/>
    <mergeCell ref="U9:U10"/>
    <mergeCell ref="X9:X10"/>
    <mergeCell ref="R5:R6"/>
    <mergeCell ref="S5:S6"/>
    <mergeCell ref="T5:T6"/>
    <mergeCell ref="B7:B8"/>
    <mergeCell ref="C7:C8"/>
    <mergeCell ref="D7:F7"/>
    <mergeCell ref="G7:I7"/>
    <mergeCell ref="J7:L8"/>
    <mergeCell ref="U7:U8"/>
    <mergeCell ref="B5:B6"/>
    <mergeCell ref="C5:C6"/>
    <mergeCell ref="D5:F5"/>
    <mergeCell ref="G5:I6"/>
    <mergeCell ref="J5:L5"/>
    <mergeCell ref="M5:O5"/>
    <mergeCell ref="P5:P6"/>
    <mergeCell ref="Q5:Q6"/>
    <mergeCell ref="P3:P4"/>
    <mergeCell ref="Q3:Q4"/>
    <mergeCell ref="B3:B4"/>
    <mergeCell ref="C3:C4"/>
    <mergeCell ref="D3:F4"/>
    <mergeCell ref="G3:I3"/>
    <mergeCell ref="J3:L3"/>
    <mergeCell ref="A1:X1"/>
    <mergeCell ref="A2:C2"/>
    <mergeCell ref="D2:F2"/>
    <mergeCell ref="G2:I2"/>
    <mergeCell ref="J2:L2"/>
    <mergeCell ref="M2:O2"/>
    <mergeCell ref="P2:T2"/>
    <mergeCell ref="V2:W2"/>
    <mergeCell ref="U3:U4"/>
    <mergeCell ref="X3:X4"/>
    <mergeCell ref="R3:R4"/>
    <mergeCell ref="S3:S4"/>
    <mergeCell ref="T3:T4"/>
  </mergeCells>
  <phoneticPr fontId="2"/>
  <pageMargins left="0.78740157480314965" right="0.39370078740157483" top="0.39370078740157483" bottom="0.39370078740157483" header="0" footer="0"/>
  <pageSetup paperSize="9" orientation="landscape"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7"/>
  <sheetViews>
    <sheetView zoomScale="85" zoomScaleNormal="85" zoomScaleSheetLayoutView="85" workbookViewId="0">
      <selection sqref="A1:T1"/>
    </sheetView>
  </sheetViews>
  <sheetFormatPr defaultRowHeight="13.5" x14ac:dyDescent="0.15"/>
  <cols>
    <col min="1" max="1" width="5.625" style="35" customWidth="1"/>
    <col min="2" max="2" width="32" style="35" customWidth="1"/>
    <col min="3" max="16" width="5" style="35" customWidth="1"/>
    <col min="17" max="17" width="8.125" style="35" customWidth="1"/>
    <col min="18" max="19" width="5.375" style="35" customWidth="1"/>
    <col min="20" max="20" width="8.125" style="35" customWidth="1"/>
    <col min="21" max="16384" width="9" style="35"/>
  </cols>
  <sheetData>
    <row r="1" spans="1:20" ht="21" customHeight="1" thickBot="1" x14ac:dyDescent="0.2">
      <c r="A1" s="343" t="s">
        <v>192</v>
      </c>
      <c r="B1" s="344"/>
      <c r="C1" s="344"/>
      <c r="D1" s="344"/>
      <c r="E1" s="344"/>
      <c r="F1" s="344"/>
      <c r="G1" s="344"/>
      <c r="H1" s="344"/>
      <c r="I1" s="344"/>
      <c r="J1" s="344"/>
      <c r="K1" s="344"/>
      <c r="L1" s="344"/>
      <c r="M1" s="344"/>
      <c r="N1" s="344"/>
      <c r="O1" s="344"/>
      <c r="P1" s="344"/>
      <c r="Q1" s="344"/>
      <c r="R1" s="344"/>
      <c r="S1" s="344"/>
      <c r="T1" s="344"/>
    </row>
    <row r="2" spans="1:20" ht="17.25" customHeight="1" thickBot="1" x14ac:dyDescent="0.2">
      <c r="A2" s="314" t="s">
        <v>193</v>
      </c>
      <c r="B2" s="345"/>
      <c r="C2" s="317" t="s">
        <v>194</v>
      </c>
      <c r="D2" s="273"/>
      <c r="E2" s="318"/>
      <c r="F2" s="317" t="s">
        <v>195</v>
      </c>
      <c r="G2" s="273"/>
      <c r="H2" s="318"/>
      <c r="I2" s="317" t="s">
        <v>196</v>
      </c>
      <c r="J2" s="273"/>
      <c r="K2" s="318"/>
      <c r="L2" s="319" t="s">
        <v>9</v>
      </c>
      <c r="M2" s="320"/>
      <c r="N2" s="320"/>
      <c r="O2" s="320"/>
      <c r="P2" s="321"/>
      <c r="Q2" s="36" t="s">
        <v>10</v>
      </c>
      <c r="R2" s="322" t="s">
        <v>11</v>
      </c>
      <c r="S2" s="323"/>
      <c r="T2" s="36" t="s">
        <v>12</v>
      </c>
    </row>
    <row r="3" spans="1:20" ht="17.25" customHeight="1" thickBot="1" x14ac:dyDescent="0.2">
      <c r="A3" s="279" t="s">
        <v>194</v>
      </c>
      <c r="B3" s="284" t="s">
        <v>87</v>
      </c>
      <c r="C3" s="286"/>
      <c r="D3" s="287"/>
      <c r="E3" s="288"/>
      <c r="F3" s="292" t="str">
        <f>IF(F4+H4&gt;0,IF(F4&gt;H4,"○",IF(F4&lt;H4,"×","△")),"")</f>
        <v>△</v>
      </c>
      <c r="G3" s="275"/>
      <c r="H3" s="293"/>
      <c r="I3" s="292" t="str">
        <f>IF(I4+K4&gt;0,IF(I4&gt;K4,"○",IF(I4&lt;K4,"×","△")),"")</f>
        <v>○</v>
      </c>
      <c r="J3" s="275"/>
      <c r="K3" s="293"/>
      <c r="L3" s="269">
        <f>IF(F4&gt;H4,1,0)+IF(I4&gt;K4,1,0)</f>
        <v>1</v>
      </c>
      <c r="M3" s="273" t="s">
        <v>4</v>
      </c>
      <c r="N3" s="272">
        <f>IF(F4+H4&gt;0,IF(F4=H4,1,0),0)+IF(I4+K4&gt;0,IF(I4=K4,1,0),0)</f>
        <v>1</v>
      </c>
      <c r="O3" s="273" t="s">
        <v>4</v>
      </c>
      <c r="P3" s="271">
        <f>IF(F4&lt;H4,1,0)+IF(I4&lt;K4,1,0)</f>
        <v>0</v>
      </c>
      <c r="Q3" s="277">
        <f>(L3*2)+(N3*1)</f>
        <v>3</v>
      </c>
      <c r="R3" s="37" t="s">
        <v>13</v>
      </c>
      <c r="S3" s="38">
        <f>F4+I4</f>
        <v>3</v>
      </c>
      <c r="T3" s="267">
        <v>1</v>
      </c>
    </row>
    <row r="4" spans="1:20" ht="17.25" customHeight="1" thickBot="1" x14ac:dyDescent="0.2">
      <c r="A4" s="299"/>
      <c r="B4" s="346"/>
      <c r="C4" s="289"/>
      <c r="D4" s="290"/>
      <c r="E4" s="291"/>
      <c r="F4" s="12">
        <f>ﾀｲﾑﾃｰﾌﾞﾙ!$F$7</f>
        <v>1</v>
      </c>
      <c r="G4" s="39" t="s">
        <v>4</v>
      </c>
      <c r="H4" s="54">
        <f>ﾀｲﾑﾃｰﾌﾞﾙ!$H$7</f>
        <v>1</v>
      </c>
      <c r="I4" s="12">
        <f>ﾀｲﾑﾃｰﾌﾞﾙ!$S$13</f>
        <v>2</v>
      </c>
      <c r="J4" s="39" t="s">
        <v>4</v>
      </c>
      <c r="K4" s="54">
        <f>ﾀｲﾑﾃｰﾌﾞﾙ!$Q$13</f>
        <v>1</v>
      </c>
      <c r="L4" s="269"/>
      <c r="M4" s="273"/>
      <c r="N4" s="272"/>
      <c r="O4" s="273"/>
      <c r="P4" s="271"/>
      <c r="Q4" s="277"/>
      <c r="R4" s="37" t="s">
        <v>14</v>
      </c>
      <c r="S4" s="38">
        <f>H4+K4</f>
        <v>2</v>
      </c>
      <c r="T4" s="267"/>
    </row>
    <row r="5" spans="1:20" ht="17.25" customHeight="1" thickBot="1" x14ac:dyDescent="0.2">
      <c r="A5" s="279" t="s">
        <v>195</v>
      </c>
      <c r="B5" s="284" t="s">
        <v>88</v>
      </c>
      <c r="C5" s="292" t="str">
        <f>IF(C6+E6&gt;0,IF(C6&gt;E6,"○",IF(C6&lt;E6,"×","△")),"")</f>
        <v>△</v>
      </c>
      <c r="D5" s="275"/>
      <c r="E5" s="293"/>
      <c r="F5" s="286" t="s">
        <v>197</v>
      </c>
      <c r="G5" s="287"/>
      <c r="H5" s="288"/>
      <c r="I5" s="292" t="str">
        <f>IF(I6+K6&gt;0,IF(I6&gt;K6,"○",IF(I6&lt;K6,"×","△")),"")</f>
        <v>△</v>
      </c>
      <c r="J5" s="275"/>
      <c r="K5" s="293"/>
      <c r="L5" s="269">
        <f>IF(C6&gt;E6,1,0)+IF(I6&gt;K6,1,0)</f>
        <v>0</v>
      </c>
      <c r="M5" s="273" t="s">
        <v>4</v>
      </c>
      <c r="N5" s="272">
        <f>IF(C6+E6&gt;0,IF(C6=E6,1,0),0)+IF(I6+K6&gt;0,IF(I6=K6,1,0),0)</f>
        <v>2</v>
      </c>
      <c r="O5" s="273" t="s">
        <v>4</v>
      </c>
      <c r="P5" s="271">
        <f>IF(C6&lt;E6,1,0)+IF(I6&lt;K6,1,0)</f>
        <v>0</v>
      </c>
      <c r="Q5" s="277">
        <f>(L5*2)+(N5*1)</f>
        <v>2</v>
      </c>
      <c r="R5" s="37" t="s">
        <v>13</v>
      </c>
      <c r="S5" s="38">
        <f>C6+I6</f>
        <v>5</v>
      </c>
      <c r="T5" s="267">
        <v>2</v>
      </c>
    </row>
    <row r="6" spans="1:20" ht="17.25" customHeight="1" thickBot="1" x14ac:dyDescent="0.2">
      <c r="A6" s="299"/>
      <c r="B6" s="346"/>
      <c r="C6" s="12">
        <f>ﾀｲﾑﾃｰﾌﾞﾙ!$H$7</f>
        <v>1</v>
      </c>
      <c r="D6" s="39" t="s">
        <v>4</v>
      </c>
      <c r="E6" s="54">
        <f>ﾀｲﾑﾃｰﾌﾞﾙ!$F$7</f>
        <v>1</v>
      </c>
      <c r="F6" s="289"/>
      <c r="G6" s="290"/>
      <c r="H6" s="291"/>
      <c r="I6" s="12">
        <f>ﾀｲﾑﾃｰﾌﾞﾙ!$F$20</f>
        <v>4</v>
      </c>
      <c r="J6" s="39" t="s">
        <v>4</v>
      </c>
      <c r="K6" s="54">
        <f>ﾀｲﾑﾃｰﾌﾞﾙ!$H$20</f>
        <v>4</v>
      </c>
      <c r="L6" s="269"/>
      <c r="M6" s="273"/>
      <c r="N6" s="272"/>
      <c r="O6" s="273"/>
      <c r="P6" s="271"/>
      <c r="Q6" s="277"/>
      <c r="R6" s="37" t="s">
        <v>14</v>
      </c>
      <c r="S6" s="38">
        <f>E6+K6</f>
        <v>5</v>
      </c>
      <c r="T6" s="267"/>
    </row>
    <row r="7" spans="1:20" ht="17.25" customHeight="1" thickBot="1" x14ac:dyDescent="0.2">
      <c r="A7" s="279" t="s">
        <v>196</v>
      </c>
      <c r="B7" s="284" t="s">
        <v>89</v>
      </c>
      <c r="C7" s="292" t="str">
        <f>IF(C8+E8&gt;0,IF(C8&gt;E8,"○",IF(C8&lt;E8,"×","△")),"")</f>
        <v>×</v>
      </c>
      <c r="D7" s="275"/>
      <c r="E7" s="293"/>
      <c r="F7" s="292" t="str">
        <f>IF(F8+H8&gt;0,IF(F8&gt;H8,"○",IF(F8&lt;H8,"×","△")),"")</f>
        <v>△</v>
      </c>
      <c r="G7" s="275"/>
      <c r="H7" s="293"/>
      <c r="I7" s="286"/>
      <c r="J7" s="287"/>
      <c r="K7" s="288"/>
      <c r="L7" s="269">
        <f>IF(C8&gt;E8,1,0)+IF(F8&gt;H8,1,0)</f>
        <v>0</v>
      </c>
      <c r="M7" s="273" t="s">
        <v>4</v>
      </c>
      <c r="N7" s="272">
        <f>IF(C8+E8&gt;0,IF(C8=E8,1,0),0)+IF(F8+H8&gt;0,IF(F8=H8,1,0),0)</f>
        <v>1</v>
      </c>
      <c r="O7" s="273" t="s">
        <v>4</v>
      </c>
      <c r="P7" s="271">
        <f>IF(C8&lt;E8,1,0)+IF(F8&lt;H8,1,0)</f>
        <v>1</v>
      </c>
      <c r="Q7" s="277">
        <f>(L7*2)+(N7*1)</f>
        <v>1</v>
      </c>
      <c r="R7" s="37" t="s">
        <v>13</v>
      </c>
      <c r="S7" s="38">
        <f>C8+F8</f>
        <v>5</v>
      </c>
      <c r="T7" s="267">
        <v>3</v>
      </c>
    </row>
    <row r="8" spans="1:20" ht="17.25" customHeight="1" thickBot="1" x14ac:dyDescent="0.2">
      <c r="A8" s="280"/>
      <c r="B8" s="347"/>
      <c r="C8" s="40">
        <f>ﾀｲﾑﾃｰﾌﾞﾙ!$Q$13</f>
        <v>1</v>
      </c>
      <c r="D8" s="41" t="s">
        <v>4</v>
      </c>
      <c r="E8" s="42">
        <f>ﾀｲﾑﾃｰﾌﾞﾙ!$S$13</f>
        <v>2</v>
      </c>
      <c r="F8" s="40">
        <f>ﾀｲﾑﾃｰﾌﾞﾙ!$H$20</f>
        <v>4</v>
      </c>
      <c r="G8" s="41" t="s">
        <v>4</v>
      </c>
      <c r="H8" s="42">
        <f>ﾀｲﾑﾃｰﾌﾞﾙ!$F$20</f>
        <v>4</v>
      </c>
      <c r="I8" s="337"/>
      <c r="J8" s="338"/>
      <c r="K8" s="339"/>
      <c r="L8" s="341"/>
      <c r="M8" s="334"/>
      <c r="N8" s="342"/>
      <c r="O8" s="334"/>
      <c r="P8" s="335"/>
      <c r="Q8" s="336"/>
      <c r="R8" s="43" t="s">
        <v>14</v>
      </c>
      <c r="S8" s="44">
        <f>E8+H8</f>
        <v>6</v>
      </c>
      <c r="T8" s="340"/>
    </row>
    <row r="9" spans="1:20" ht="17.25" customHeight="1" thickTop="1" thickBot="1" x14ac:dyDescent="0.2">
      <c r="A9" s="348" t="s">
        <v>198</v>
      </c>
      <c r="B9" s="349"/>
      <c r="C9" s="350" t="s">
        <v>199</v>
      </c>
      <c r="D9" s="326"/>
      <c r="E9" s="351"/>
      <c r="F9" s="350" t="s">
        <v>200</v>
      </c>
      <c r="G9" s="326"/>
      <c r="H9" s="351"/>
      <c r="I9" s="350" t="s">
        <v>201</v>
      </c>
      <c r="J9" s="326"/>
      <c r="K9" s="351"/>
      <c r="L9" s="352" t="s">
        <v>9</v>
      </c>
      <c r="M9" s="353"/>
      <c r="N9" s="353"/>
      <c r="O9" s="353"/>
      <c r="P9" s="354"/>
      <c r="Q9" s="45" t="s">
        <v>10</v>
      </c>
      <c r="R9" s="355" t="s">
        <v>11</v>
      </c>
      <c r="S9" s="356"/>
      <c r="T9" s="45" t="s">
        <v>12</v>
      </c>
    </row>
    <row r="10" spans="1:20" ht="17.25" customHeight="1" thickBot="1" x14ac:dyDescent="0.2">
      <c r="A10" s="279" t="s">
        <v>202</v>
      </c>
      <c r="B10" s="284" t="s">
        <v>90</v>
      </c>
      <c r="C10" s="286"/>
      <c r="D10" s="287"/>
      <c r="E10" s="288"/>
      <c r="F10" s="292" t="str">
        <f>IF(F11+H11&gt;0,IF(F11&gt;H11,"○",IF(F11&lt;H11,"×","△")),"")</f>
        <v>×</v>
      </c>
      <c r="G10" s="275"/>
      <c r="H10" s="293"/>
      <c r="I10" s="292" t="str">
        <f>IF(I11+K11&gt;0,IF(I11&gt;K11,"○",IF(I11&lt;K11,"×","△")),"")</f>
        <v>×</v>
      </c>
      <c r="J10" s="275"/>
      <c r="K10" s="293"/>
      <c r="L10" s="269">
        <f>IF(F11&gt;H11,1,0)+IF(I11&gt;K11,1,0)</f>
        <v>0</v>
      </c>
      <c r="M10" s="273" t="s">
        <v>4</v>
      </c>
      <c r="N10" s="272">
        <f>IF(F11+H11&gt;0,IF(F11=H11,1,0),0)+IF(I11+K11&gt;0,IF(I11=K11,1,0),0)</f>
        <v>0</v>
      </c>
      <c r="O10" s="273" t="s">
        <v>4</v>
      </c>
      <c r="P10" s="271">
        <f>IF(F11&lt;H11,1,0)+IF(I11&lt;K11,1,0)</f>
        <v>2</v>
      </c>
      <c r="Q10" s="277">
        <f>(L10*2)+(N10*1)</f>
        <v>0</v>
      </c>
      <c r="R10" s="37" t="s">
        <v>13</v>
      </c>
      <c r="S10" s="38">
        <f>F11+I11</f>
        <v>0</v>
      </c>
      <c r="T10" s="267">
        <v>3</v>
      </c>
    </row>
    <row r="11" spans="1:20" ht="17.25" customHeight="1" thickBot="1" x14ac:dyDescent="0.2">
      <c r="A11" s="299"/>
      <c r="B11" s="346"/>
      <c r="C11" s="289"/>
      <c r="D11" s="290"/>
      <c r="E11" s="291"/>
      <c r="F11" s="12">
        <f>ﾀｲﾑﾃｰﾌﾞﾙ!$Q$7</f>
        <v>0</v>
      </c>
      <c r="G11" s="39" t="s">
        <v>4</v>
      </c>
      <c r="H11" s="54">
        <f>ﾀｲﾑﾃｰﾌﾞﾙ!$S$7</f>
        <v>7</v>
      </c>
      <c r="I11" s="12">
        <f>ﾀｲﾑﾃｰﾌﾞﾙ!$H$14</f>
        <v>0</v>
      </c>
      <c r="J11" s="39" t="s">
        <v>4</v>
      </c>
      <c r="K11" s="54">
        <f>ﾀｲﾑﾃｰﾌﾞﾙ!$F$14</f>
        <v>6</v>
      </c>
      <c r="L11" s="269"/>
      <c r="M11" s="273"/>
      <c r="N11" s="272"/>
      <c r="O11" s="273"/>
      <c r="P11" s="271"/>
      <c r="Q11" s="277"/>
      <c r="R11" s="37" t="s">
        <v>14</v>
      </c>
      <c r="S11" s="38">
        <f>H11+K11</f>
        <v>13</v>
      </c>
      <c r="T11" s="267"/>
    </row>
    <row r="12" spans="1:20" ht="17.25" customHeight="1" thickBot="1" x14ac:dyDescent="0.2">
      <c r="A12" s="279" t="s">
        <v>203</v>
      </c>
      <c r="B12" s="284" t="s">
        <v>91</v>
      </c>
      <c r="C12" s="292" t="str">
        <f>IF(C13+E13&gt;0,IF(C13&gt;E13,"○",IF(C13&lt;E13,"×","△")),"")</f>
        <v>○</v>
      </c>
      <c r="D12" s="275"/>
      <c r="E12" s="293"/>
      <c r="F12" s="286" t="s">
        <v>204</v>
      </c>
      <c r="G12" s="287"/>
      <c r="H12" s="288"/>
      <c r="I12" s="292" t="str">
        <f>IF(I13+K13&gt;0,IF(I13&gt;K13,"○",IF(I13&lt;K13,"×","△")),"")</f>
        <v>△</v>
      </c>
      <c r="J12" s="275"/>
      <c r="K12" s="293"/>
      <c r="L12" s="269">
        <f>IF(C13&gt;E13,1,0)+IF(I13&gt;K13,1,0)</f>
        <v>1</v>
      </c>
      <c r="M12" s="273" t="s">
        <v>4</v>
      </c>
      <c r="N12" s="272">
        <f>IF(C13+E13&gt;0,IF(C13=E13,1,0),0)+IF(I13+K13&gt;0,IF(I13=K13,1,0),0)</f>
        <v>1</v>
      </c>
      <c r="O12" s="273" t="s">
        <v>4</v>
      </c>
      <c r="P12" s="271">
        <f>IF(C13&lt;E13,1,0)+IF(I13&lt;K13,1,0)</f>
        <v>0</v>
      </c>
      <c r="Q12" s="277">
        <f>(L12*2)+(N12*1)</f>
        <v>3</v>
      </c>
      <c r="R12" s="37" t="s">
        <v>13</v>
      </c>
      <c r="S12" s="38">
        <f>C13+I13</f>
        <v>10</v>
      </c>
      <c r="T12" s="267">
        <v>1</v>
      </c>
    </row>
    <row r="13" spans="1:20" ht="17.25" customHeight="1" thickBot="1" x14ac:dyDescent="0.2">
      <c r="A13" s="299"/>
      <c r="B13" s="346"/>
      <c r="C13" s="12">
        <f>ﾀｲﾑﾃｰﾌﾞﾙ!$S$7</f>
        <v>7</v>
      </c>
      <c r="D13" s="39" t="s">
        <v>4</v>
      </c>
      <c r="E13" s="54">
        <f>ﾀｲﾑﾃｰﾌﾞﾙ!$Q$7</f>
        <v>0</v>
      </c>
      <c r="F13" s="289"/>
      <c r="G13" s="290"/>
      <c r="H13" s="291"/>
      <c r="I13" s="12">
        <f>ﾀｲﾑﾃｰﾌﾞﾙ!$Q$20</f>
        <v>3</v>
      </c>
      <c r="J13" s="39" t="s">
        <v>4</v>
      </c>
      <c r="K13" s="54">
        <f>ﾀｲﾑﾃｰﾌﾞﾙ!$S$20</f>
        <v>3</v>
      </c>
      <c r="L13" s="269"/>
      <c r="M13" s="273"/>
      <c r="N13" s="272"/>
      <c r="O13" s="273"/>
      <c r="P13" s="271"/>
      <c r="Q13" s="277"/>
      <c r="R13" s="37" t="s">
        <v>14</v>
      </c>
      <c r="S13" s="38">
        <f>E13+K13</f>
        <v>3</v>
      </c>
      <c r="T13" s="267"/>
    </row>
    <row r="14" spans="1:20" ht="17.25" customHeight="1" thickBot="1" x14ac:dyDescent="0.2">
      <c r="A14" s="279" t="s">
        <v>201</v>
      </c>
      <c r="B14" s="284" t="s">
        <v>92</v>
      </c>
      <c r="C14" s="292" t="str">
        <f>IF(C15+E15&gt;0,IF(C15&gt;E15,"○",IF(C15&lt;E15,"×","△")),"")</f>
        <v>○</v>
      </c>
      <c r="D14" s="275"/>
      <c r="E14" s="293"/>
      <c r="F14" s="292" t="str">
        <f>IF(F15+H15&gt;0,IF(F15&gt;H15,"○",IF(F15&lt;H15,"×","△")),"")</f>
        <v>△</v>
      </c>
      <c r="G14" s="275"/>
      <c r="H14" s="293"/>
      <c r="I14" s="286"/>
      <c r="J14" s="287"/>
      <c r="K14" s="288"/>
      <c r="L14" s="269">
        <f>IF(C15&gt;E15,1,0)+IF(F15&gt;H15,1,0)</f>
        <v>1</v>
      </c>
      <c r="M14" s="273" t="s">
        <v>4</v>
      </c>
      <c r="N14" s="272">
        <f>IF(C15+E15&gt;0,IF(C15=E15,1,0),0)+IF(F15+H15&gt;0,IF(F15=H15,1,0),0)</f>
        <v>1</v>
      </c>
      <c r="O14" s="273" t="s">
        <v>4</v>
      </c>
      <c r="P14" s="271">
        <f>IF(C15&lt;E15,1,0)+IF(F15&lt;H15,1,0)</f>
        <v>0</v>
      </c>
      <c r="Q14" s="277">
        <f>(L14*2)+(N14*1)</f>
        <v>3</v>
      </c>
      <c r="R14" s="37" t="s">
        <v>13</v>
      </c>
      <c r="S14" s="38">
        <f>C15+F15</f>
        <v>9</v>
      </c>
      <c r="T14" s="267">
        <v>2</v>
      </c>
    </row>
    <row r="15" spans="1:20" ht="17.25" customHeight="1" thickBot="1" x14ac:dyDescent="0.2">
      <c r="A15" s="280"/>
      <c r="B15" s="347"/>
      <c r="C15" s="40">
        <f>ﾀｲﾑﾃｰﾌﾞﾙ!$F$14</f>
        <v>6</v>
      </c>
      <c r="D15" s="41" t="s">
        <v>4</v>
      </c>
      <c r="E15" s="42">
        <f>ﾀｲﾑﾃｰﾌﾞﾙ!$H$14</f>
        <v>0</v>
      </c>
      <c r="F15" s="40">
        <f>ﾀｲﾑﾃｰﾌﾞﾙ!$S$20</f>
        <v>3</v>
      </c>
      <c r="G15" s="41" t="s">
        <v>4</v>
      </c>
      <c r="H15" s="42">
        <f>ﾀｲﾑﾃｰﾌﾞﾙ!$Q$20</f>
        <v>3</v>
      </c>
      <c r="I15" s="337"/>
      <c r="J15" s="338"/>
      <c r="K15" s="339"/>
      <c r="L15" s="341"/>
      <c r="M15" s="334"/>
      <c r="N15" s="342"/>
      <c r="O15" s="334"/>
      <c r="P15" s="335"/>
      <c r="Q15" s="336"/>
      <c r="R15" s="43" t="s">
        <v>14</v>
      </c>
      <c r="S15" s="44">
        <f>E15+H15</f>
        <v>3</v>
      </c>
      <c r="T15" s="340"/>
    </row>
    <row r="16" spans="1:20" ht="17.25" customHeight="1" thickTop="1" thickBot="1" x14ac:dyDescent="0.2">
      <c r="A16" s="348" t="s">
        <v>36</v>
      </c>
      <c r="B16" s="349"/>
      <c r="C16" s="350" t="s">
        <v>205</v>
      </c>
      <c r="D16" s="326"/>
      <c r="E16" s="351"/>
      <c r="F16" s="350" t="s">
        <v>206</v>
      </c>
      <c r="G16" s="326"/>
      <c r="H16" s="351"/>
      <c r="I16" s="350" t="s">
        <v>207</v>
      </c>
      <c r="J16" s="326"/>
      <c r="K16" s="351"/>
      <c r="L16" s="352" t="s">
        <v>9</v>
      </c>
      <c r="M16" s="353"/>
      <c r="N16" s="353"/>
      <c r="O16" s="353"/>
      <c r="P16" s="354"/>
      <c r="Q16" s="45" t="s">
        <v>10</v>
      </c>
      <c r="R16" s="355" t="s">
        <v>11</v>
      </c>
      <c r="S16" s="356"/>
      <c r="T16" s="45" t="s">
        <v>12</v>
      </c>
    </row>
    <row r="17" spans="1:20" ht="17.25" customHeight="1" thickBot="1" x14ac:dyDescent="0.2">
      <c r="A17" s="279" t="s">
        <v>205</v>
      </c>
      <c r="B17" s="284" t="s">
        <v>271</v>
      </c>
      <c r="C17" s="286"/>
      <c r="D17" s="287"/>
      <c r="E17" s="288"/>
      <c r="F17" s="292" t="str">
        <f>IF(F18+H18&gt;0,IF(F18&gt;H18,"○",IF(F18&lt;H18,"×","△")),"")</f>
        <v>○</v>
      </c>
      <c r="G17" s="275"/>
      <c r="H17" s="293"/>
      <c r="I17" s="292" t="str">
        <f>IF(I18+K18&gt;0,IF(I18&gt;K18,"○",IF(I18&lt;K18,"×","△")),"")</f>
        <v>○</v>
      </c>
      <c r="J17" s="275"/>
      <c r="K17" s="293"/>
      <c r="L17" s="269">
        <f>IF(F18&gt;H18,1,0)+IF(I18&gt;K18,1,0)</f>
        <v>2</v>
      </c>
      <c r="M17" s="273" t="s">
        <v>4</v>
      </c>
      <c r="N17" s="272">
        <f>IF(F18+H18&gt;0,IF(F18=H18,1,0),0)+IF(I18+K18&gt;0,IF(I18=K18,1,0),0)</f>
        <v>0</v>
      </c>
      <c r="O17" s="273" t="s">
        <v>4</v>
      </c>
      <c r="P17" s="271">
        <f>IF(F18&lt;H18,1,0)+IF(I18&lt;K18,1,0)</f>
        <v>0</v>
      </c>
      <c r="Q17" s="277">
        <f>(L17*2)+(N17*1)</f>
        <v>4</v>
      </c>
      <c r="R17" s="37" t="s">
        <v>13</v>
      </c>
      <c r="S17" s="38">
        <f>F18+I18</f>
        <v>9</v>
      </c>
      <c r="T17" s="267">
        <v>1</v>
      </c>
    </row>
    <row r="18" spans="1:20" ht="17.25" customHeight="1" thickBot="1" x14ac:dyDescent="0.2">
      <c r="A18" s="299"/>
      <c r="B18" s="346"/>
      <c r="C18" s="289"/>
      <c r="D18" s="290"/>
      <c r="E18" s="291"/>
      <c r="F18" s="12">
        <f>ﾀｲﾑﾃｰﾌﾞﾙ!$F$8</f>
        <v>6</v>
      </c>
      <c r="G18" s="39" t="s">
        <v>4</v>
      </c>
      <c r="H18" s="54">
        <f>ﾀｲﾑﾃｰﾌﾞﾙ!$H$8</f>
        <v>0</v>
      </c>
      <c r="I18" s="12">
        <f>ﾀｲﾑﾃｰﾌﾞﾙ!$S$14</f>
        <v>3</v>
      </c>
      <c r="J18" s="39" t="s">
        <v>4</v>
      </c>
      <c r="K18" s="54">
        <f>ﾀｲﾑﾃｰﾌﾞﾙ!$Q$14</f>
        <v>2</v>
      </c>
      <c r="L18" s="269"/>
      <c r="M18" s="273"/>
      <c r="N18" s="272"/>
      <c r="O18" s="273"/>
      <c r="P18" s="271"/>
      <c r="Q18" s="277"/>
      <c r="R18" s="37" t="s">
        <v>14</v>
      </c>
      <c r="S18" s="38">
        <f>H18+K18</f>
        <v>2</v>
      </c>
      <c r="T18" s="267"/>
    </row>
    <row r="19" spans="1:20" ht="17.25" customHeight="1" thickBot="1" x14ac:dyDescent="0.2">
      <c r="A19" s="279" t="s">
        <v>206</v>
      </c>
      <c r="B19" s="284" t="s">
        <v>93</v>
      </c>
      <c r="C19" s="292" t="str">
        <f>IF(C20+E20&gt;0,IF(C20&gt;E20,"○",IF(C20&lt;E20,"×","△")),"")</f>
        <v>×</v>
      </c>
      <c r="D19" s="275"/>
      <c r="E19" s="293"/>
      <c r="F19" s="286" t="s">
        <v>208</v>
      </c>
      <c r="G19" s="287"/>
      <c r="H19" s="288"/>
      <c r="I19" s="292" t="str">
        <f>IF(I20+K20&gt;0,IF(I20&gt;K20,"○",IF(I20&lt;K20,"×","△")),"")</f>
        <v>×</v>
      </c>
      <c r="J19" s="275"/>
      <c r="K19" s="293"/>
      <c r="L19" s="269">
        <f>IF(C20&gt;E20,1,0)+IF(I20&gt;K20,1,0)</f>
        <v>0</v>
      </c>
      <c r="M19" s="273" t="s">
        <v>4</v>
      </c>
      <c r="N19" s="272">
        <f>IF(C20+E20&gt;0,IF(C20=E20,1,0),0)+IF(I20+K20&gt;0,IF(I20=K20,1,0),0)</f>
        <v>0</v>
      </c>
      <c r="O19" s="273" t="s">
        <v>4</v>
      </c>
      <c r="P19" s="271">
        <f>IF(C20&lt;E20,1,0)+IF(I20&lt;K20,1,0)</f>
        <v>2</v>
      </c>
      <c r="Q19" s="277">
        <f>(L19*2)+(N19*1)</f>
        <v>0</v>
      </c>
      <c r="R19" s="37" t="s">
        <v>13</v>
      </c>
      <c r="S19" s="38">
        <f>C20+I20</f>
        <v>0</v>
      </c>
      <c r="T19" s="267">
        <v>3</v>
      </c>
    </row>
    <row r="20" spans="1:20" ht="17.25" customHeight="1" thickBot="1" x14ac:dyDescent="0.2">
      <c r="A20" s="299"/>
      <c r="B20" s="346"/>
      <c r="C20" s="12">
        <f>ﾀｲﾑﾃｰﾌﾞﾙ!$H$8</f>
        <v>0</v>
      </c>
      <c r="D20" s="39" t="s">
        <v>4</v>
      </c>
      <c r="E20" s="54">
        <f>ﾀｲﾑﾃｰﾌﾞﾙ!$F$8</f>
        <v>6</v>
      </c>
      <c r="F20" s="289"/>
      <c r="G20" s="290"/>
      <c r="H20" s="291"/>
      <c r="I20" s="12">
        <f>ﾀｲﾑﾃｰﾌﾞﾙ!$F$21</f>
        <v>0</v>
      </c>
      <c r="J20" s="39" t="s">
        <v>4</v>
      </c>
      <c r="K20" s="54">
        <f>ﾀｲﾑﾃｰﾌﾞﾙ!$H$21</f>
        <v>5</v>
      </c>
      <c r="L20" s="269"/>
      <c r="M20" s="273"/>
      <c r="N20" s="272"/>
      <c r="O20" s="273"/>
      <c r="P20" s="271"/>
      <c r="Q20" s="277"/>
      <c r="R20" s="37" t="s">
        <v>14</v>
      </c>
      <c r="S20" s="38">
        <f>E20+K20</f>
        <v>11</v>
      </c>
      <c r="T20" s="267"/>
    </row>
    <row r="21" spans="1:20" ht="17.25" customHeight="1" thickBot="1" x14ac:dyDescent="0.2">
      <c r="A21" s="279" t="s">
        <v>207</v>
      </c>
      <c r="B21" s="284" t="s">
        <v>102</v>
      </c>
      <c r="C21" s="292" t="str">
        <f>IF(C22+E22&gt;0,IF(C22&gt;E22,"○",IF(C22&lt;E22,"×","△")),"")</f>
        <v>×</v>
      </c>
      <c r="D21" s="275"/>
      <c r="E21" s="293"/>
      <c r="F21" s="292" t="str">
        <f>IF(F22+H22&gt;0,IF(F22&gt;H22,"○",IF(F22&lt;H22,"×","△")),"")</f>
        <v>○</v>
      </c>
      <c r="G21" s="275"/>
      <c r="H21" s="293"/>
      <c r="I21" s="286"/>
      <c r="J21" s="287"/>
      <c r="K21" s="288"/>
      <c r="L21" s="269">
        <f>IF(C22&gt;E22,1,0)+IF(F22&gt;H22,1,0)</f>
        <v>1</v>
      </c>
      <c r="M21" s="273" t="s">
        <v>4</v>
      </c>
      <c r="N21" s="272">
        <f>IF(C22+E22&gt;0,IF(C22=E22,1,0),0)+IF(F22+H22&gt;0,IF(F22=H22,1,0),0)</f>
        <v>0</v>
      </c>
      <c r="O21" s="273" t="s">
        <v>4</v>
      </c>
      <c r="P21" s="271">
        <f>IF(C22&lt;E22,1,0)+IF(F22&lt;H22,1,0)</f>
        <v>1</v>
      </c>
      <c r="Q21" s="277">
        <f>(L21*2)+(N21*1)</f>
        <v>2</v>
      </c>
      <c r="R21" s="37" t="s">
        <v>13</v>
      </c>
      <c r="S21" s="38">
        <f>C22+F22</f>
        <v>7</v>
      </c>
      <c r="T21" s="267">
        <v>2</v>
      </c>
    </row>
    <row r="22" spans="1:20" ht="17.25" customHeight="1" thickBot="1" x14ac:dyDescent="0.2">
      <c r="A22" s="280"/>
      <c r="B22" s="347"/>
      <c r="C22" s="40">
        <f>ﾀｲﾑﾃｰﾌﾞﾙ!$Q$14</f>
        <v>2</v>
      </c>
      <c r="D22" s="41" t="s">
        <v>4</v>
      </c>
      <c r="E22" s="42">
        <f>ﾀｲﾑﾃｰﾌﾞﾙ!$S$14</f>
        <v>3</v>
      </c>
      <c r="F22" s="40">
        <f>ﾀｲﾑﾃｰﾌﾞﾙ!$H$21</f>
        <v>5</v>
      </c>
      <c r="G22" s="41" t="s">
        <v>4</v>
      </c>
      <c r="H22" s="42">
        <f>ﾀｲﾑﾃｰﾌﾞﾙ!$F$21</f>
        <v>0</v>
      </c>
      <c r="I22" s="337"/>
      <c r="J22" s="338"/>
      <c r="K22" s="339"/>
      <c r="L22" s="341"/>
      <c r="M22" s="334"/>
      <c r="N22" s="342"/>
      <c r="O22" s="334"/>
      <c r="P22" s="335"/>
      <c r="Q22" s="336"/>
      <c r="R22" s="43" t="s">
        <v>14</v>
      </c>
      <c r="S22" s="44">
        <f>E22+H22</f>
        <v>3</v>
      </c>
      <c r="T22" s="340"/>
    </row>
    <row r="23" spans="1:20" ht="17.25" customHeight="1" thickTop="1" thickBot="1" x14ac:dyDescent="0.2">
      <c r="A23" s="348" t="s">
        <v>37</v>
      </c>
      <c r="B23" s="349"/>
      <c r="C23" s="350" t="s">
        <v>209</v>
      </c>
      <c r="D23" s="326"/>
      <c r="E23" s="351"/>
      <c r="F23" s="350" t="s">
        <v>210</v>
      </c>
      <c r="G23" s="326"/>
      <c r="H23" s="351"/>
      <c r="I23" s="350" t="s">
        <v>211</v>
      </c>
      <c r="J23" s="326"/>
      <c r="K23" s="351"/>
      <c r="L23" s="352" t="s">
        <v>9</v>
      </c>
      <c r="M23" s="353"/>
      <c r="N23" s="353"/>
      <c r="O23" s="353"/>
      <c r="P23" s="354"/>
      <c r="Q23" s="45" t="s">
        <v>10</v>
      </c>
      <c r="R23" s="355" t="s">
        <v>11</v>
      </c>
      <c r="S23" s="356"/>
      <c r="T23" s="45" t="s">
        <v>12</v>
      </c>
    </row>
    <row r="24" spans="1:20" ht="17.25" customHeight="1" thickBot="1" x14ac:dyDescent="0.2">
      <c r="A24" s="279" t="s">
        <v>209</v>
      </c>
      <c r="B24" s="284" t="s">
        <v>94</v>
      </c>
      <c r="C24" s="286"/>
      <c r="D24" s="287"/>
      <c r="E24" s="288"/>
      <c r="F24" s="292" t="str">
        <f>IF(F25+H25&gt;0,IF(F25&gt;H25,"○",IF(F25&lt;H25,"×","△")),"")</f>
        <v>×</v>
      </c>
      <c r="G24" s="275"/>
      <c r="H24" s="293"/>
      <c r="I24" s="292" t="str">
        <f>IF(I25+K25&gt;0,IF(I25&gt;K25,"○",IF(I25&lt;K25,"×","△")),"")</f>
        <v>○</v>
      </c>
      <c r="J24" s="275"/>
      <c r="K24" s="293"/>
      <c r="L24" s="269">
        <f>IF(F25&gt;H25,1,0)+IF(I25&gt;K25,1,0)</f>
        <v>1</v>
      </c>
      <c r="M24" s="273" t="s">
        <v>4</v>
      </c>
      <c r="N24" s="272">
        <f>IF(F25+H25&gt;0,IF(F25=H25,1,0),0)+IF(I25+K25&gt;0,IF(I25=K25,1,0),0)</f>
        <v>0</v>
      </c>
      <c r="O24" s="273" t="s">
        <v>4</v>
      </c>
      <c r="P24" s="271">
        <f>IF(F25&lt;H25,1,0)+IF(I25&lt;K25,1,0)</f>
        <v>1</v>
      </c>
      <c r="Q24" s="277">
        <f>(L24*2)+(N24*1)</f>
        <v>2</v>
      </c>
      <c r="R24" s="37" t="s">
        <v>13</v>
      </c>
      <c r="S24" s="38">
        <f>F25+I25</f>
        <v>9</v>
      </c>
      <c r="T24" s="267">
        <v>2</v>
      </c>
    </row>
    <row r="25" spans="1:20" ht="17.25" customHeight="1" thickBot="1" x14ac:dyDescent="0.2">
      <c r="A25" s="299"/>
      <c r="B25" s="346"/>
      <c r="C25" s="289"/>
      <c r="D25" s="290"/>
      <c r="E25" s="291"/>
      <c r="F25" s="12">
        <f>ﾀｲﾑﾃｰﾌﾞﾙ!$Q$8</f>
        <v>2</v>
      </c>
      <c r="G25" s="39" t="s">
        <v>4</v>
      </c>
      <c r="H25" s="54">
        <f>ﾀｲﾑﾃｰﾌﾞﾙ!$S$8</f>
        <v>6</v>
      </c>
      <c r="I25" s="12">
        <f>ﾀｲﾑﾃｰﾌﾞﾙ!$H$19</f>
        <v>7</v>
      </c>
      <c r="J25" s="39" t="s">
        <v>4</v>
      </c>
      <c r="K25" s="54">
        <f>ﾀｲﾑﾃｰﾌﾞﾙ!$F$19</f>
        <v>0</v>
      </c>
      <c r="L25" s="269"/>
      <c r="M25" s="273"/>
      <c r="N25" s="272"/>
      <c r="O25" s="273"/>
      <c r="P25" s="271"/>
      <c r="Q25" s="277"/>
      <c r="R25" s="37" t="s">
        <v>14</v>
      </c>
      <c r="S25" s="38">
        <f>H25+K25</f>
        <v>6</v>
      </c>
      <c r="T25" s="267"/>
    </row>
    <row r="26" spans="1:20" ht="17.25" customHeight="1" thickBot="1" x14ac:dyDescent="0.2">
      <c r="A26" s="279" t="s">
        <v>210</v>
      </c>
      <c r="B26" s="284" t="s">
        <v>95</v>
      </c>
      <c r="C26" s="292" t="str">
        <f>IF(C27+E27&gt;0,IF(C27&gt;E27,"○",IF(C27&lt;E27,"×","△")),"")</f>
        <v>○</v>
      </c>
      <c r="D26" s="275"/>
      <c r="E26" s="293"/>
      <c r="F26" s="286" t="s">
        <v>208</v>
      </c>
      <c r="G26" s="287"/>
      <c r="H26" s="288"/>
      <c r="I26" s="292" t="str">
        <f>IF(I27+K27&gt;0,IF(I27&gt;K27,"○",IF(I27&lt;K27,"×","△")),"")</f>
        <v>○</v>
      </c>
      <c r="J26" s="275"/>
      <c r="K26" s="293"/>
      <c r="L26" s="269">
        <f>IF(C27&gt;E27,1,0)+IF(I27&gt;K27,1,0)</f>
        <v>2</v>
      </c>
      <c r="M26" s="273" t="s">
        <v>4</v>
      </c>
      <c r="N26" s="272">
        <f>IF(C27+E27&gt;0,IF(C27=E27,1,0),0)+IF(I27+K27&gt;0,IF(I27=K27,1,0),0)</f>
        <v>0</v>
      </c>
      <c r="O26" s="273" t="s">
        <v>4</v>
      </c>
      <c r="P26" s="271">
        <f>IF(C27&lt;E27,1,0)+IF(I27&lt;K27,1,0)</f>
        <v>0</v>
      </c>
      <c r="Q26" s="277">
        <f>(L26*2)+(N26*1)</f>
        <v>4</v>
      </c>
      <c r="R26" s="37" t="s">
        <v>13</v>
      </c>
      <c r="S26" s="38">
        <f>C27+I27</f>
        <v>12</v>
      </c>
      <c r="T26" s="267">
        <v>1</v>
      </c>
    </row>
    <row r="27" spans="1:20" ht="17.25" customHeight="1" thickBot="1" x14ac:dyDescent="0.2">
      <c r="A27" s="299"/>
      <c r="B27" s="346"/>
      <c r="C27" s="12">
        <f>ﾀｲﾑﾃｰﾌﾞﾙ!$S$8</f>
        <v>6</v>
      </c>
      <c r="D27" s="39" t="s">
        <v>4</v>
      </c>
      <c r="E27" s="54">
        <f>ﾀｲﾑﾃｰﾌﾞﾙ!$Q$8</f>
        <v>2</v>
      </c>
      <c r="F27" s="289"/>
      <c r="G27" s="290"/>
      <c r="H27" s="291"/>
      <c r="I27" s="12">
        <f>ﾀｲﾑﾃｰﾌﾞﾙ!$Q$21</f>
        <v>6</v>
      </c>
      <c r="J27" s="39" t="s">
        <v>4</v>
      </c>
      <c r="K27" s="54">
        <f>ﾀｲﾑﾃｰﾌﾞﾙ!$S$21</f>
        <v>1</v>
      </c>
      <c r="L27" s="269"/>
      <c r="M27" s="273"/>
      <c r="N27" s="272"/>
      <c r="O27" s="273"/>
      <c r="P27" s="271"/>
      <c r="Q27" s="277"/>
      <c r="R27" s="37" t="s">
        <v>14</v>
      </c>
      <c r="S27" s="38">
        <f>E27+K27</f>
        <v>3</v>
      </c>
      <c r="T27" s="267"/>
    </row>
    <row r="28" spans="1:20" ht="17.25" customHeight="1" thickBot="1" x14ac:dyDescent="0.2">
      <c r="A28" s="279" t="s">
        <v>211</v>
      </c>
      <c r="B28" s="284" t="s">
        <v>96</v>
      </c>
      <c r="C28" s="292" t="str">
        <f>IF(C29+E29&gt;0,IF(C29&gt;E29,"○",IF(C29&lt;E29,"×","△")),"")</f>
        <v>×</v>
      </c>
      <c r="D28" s="275"/>
      <c r="E28" s="293"/>
      <c r="F28" s="292" t="str">
        <f>IF(F29+H29&gt;0,IF(F29&gt;H29,"○",IF(F29&lt;H29,"×","△")),"")</f>
        <v>×</v>
      </c>
      <c r="G28" s="275"/>
      <c r="H28" s="293"/>
      <c r="I28" s="286"/>
      <c r="J28" s="287"/>
      <c r="K28" s="288"/>
      <c r="L28" s="269">
        <f>IF(C29&gt;E29,1,0)+IF(F29&gt;H29,1,0)</f>
        <v>0</v>
      </c>
      <c r="M28" s="273" t="s">
        <v>4</v>
      </c>
      <c r="N28" s="272">
        <f>IF(C29+E29&gt;0,IF(C29=E29,1,0),0)+IF(F29+H29&gt;0,IF(F29=H29,1,0),0)</f>
        <v>0</v>
      </c>
      <c r="O28" s="273" t="s">
        <v>4</v>
      </c>
      <c r="P28" s="271">
        <f>IF(C29&lt;E29,1,0)+IF(F29&lt;H29,1,0)</f>
        <v>2</v>
      </c>
      <c r="Q28" s="277">
        <f>(L28*2)+(N28*1)</f>
        <v>0</v>
      </c>
      <c r="R28" s="37" t="s">
        <v>13</v>
      </c>
      <c r="S28" s="38">
        <f>C29+F29</f>
        <v>1</v>
      </c>
      <c r="T28" s="267">
        <v>3</v>
      </c>
    </row>
    <row r="29" spans="1:20" ht="17.25" customHeight="1" thickBot="1" x14ac:dyDescent="0.2">
      <c r="A29" s="280"/>
      <c r="B29" s="347"/>
      <c r="C29" s="40">
        <f>ﾀｲﾑﾃｰﾌﾞﾙ!$F$19</f>
        <v>0</v>
      </c>
      <c r="D29" s="41" t="s">
        <v>4</v>
      </c>
      <c r="E29" s="42">
        <f>ﾀｲﾑﾃｰﾌﾞﾙ!$H$19</f>
        <v>7</v>
      </c>
      <c r="F29" s="40">
        <f>ﾀｲﾑﾃｰﾌﾞﾙ!$S$21</f>
        <v>1</v>
      </c>
      <c r="G29" s="41" t="s">
        <v>4</v>
      </c>
      <c r="H29" s="42">
        <f>ﾀｲﾑﾃｰﾌﾞﾙ!$Q$21</f>
        <v>6</v>
      </c>
      <c r="I29" s="337"/>
      <c r="J29" s="338"/>
      <c r="K29" s="339"/>
      <c r="L29" s="341"/>
      <c r="M29" s="334"/>
      <c r="N29" s="342"/>
      <c r="O29" s="334"/>
      <c r="P29" s="335"/>
      <c r="Q29" s="336"/>
      <c r="R29" s="43" t="s">
        <v>14</v>
      </c>
      <c r="S29" s="44">
        <f>E29+H29</f>
        <v>13</v>
      </c>
      <c r="T29" s="340"/>
    </row>
    <row r="30" spans="1:20" ht="17.25" customHeight="1" thickTop="1" thickBot="1" x14ac:dyDescent="0.2">
      <c r="A30" s="348" t="s">
        <v>38</v>
      </c>
      <c r="B30" s="349"/>
      <c r="C30" s="350" t="s">
        <v>212</v>
      </c>
      <c r="D30" s="326"/>
      <c r="E30" s="351"/>
      <c r="F30" s="350" t="s">
        <v>213</v>
      </c>
      <c r="G30" s="326"/>
      <c r="H30" s="351"/>
      <c r="I30" s="350" t="s">
        <v>214</v>
      </c>
      <c r="J30" s="326"/>
      <c r="K30" s="351"/>
      <c r="L30" s="352" t="s">
        <v>9</v>
      </c>
      <c r="M30" s="353"/>
      <c r="N30" s="353"/>
      <c r="O30" s="353"/>
      <c r="P30" s="354"/>
      <c r="Q30" s="45" t="s">
        <v>10</v>
      </c>
      <c r="R30" s="355" t="s">
        <v>11</v>
      </c>
      <c r="S30" s="356"/>
      <c r="T30" s="45" t="s">
        <v>12</v>
      </c>
    </row>
    <row r="31" spans="1:20" ht="17.25" customHeight="1" thickBot="1" x14ac:dyDescent="0.2">
      <c r="A31" s="279" t="s">
        <v>212</v>
      </c>
      <c r="B31" s="284" t="s">
        <v>97</v>
      </c>
      <c r="C31" s="286"/>
      <c r="D31" s="287"/>
      <c r="E31" s="288"/>
      <c r="F31" s="292" t="str">
        <f>IF(F32+H32&gt;0,IF(F32&gt;H32,"○",IF(F32&lt;H32,"×","△")),"")</f>
        <v>○</v>
      </c>
      <c r="G31" s="275"/>
      <c r="H31" s="293"/>
      <c r="I31" s="292" t="str">
        <f>IF(I32+K32&gt;0,IF(I32&gt;K32,"○",IF(I32&lt;K32,"×","△")),"")</f>
        <v>○</v>
      </c>
      <c r="J31" s="275"/>
      <c r="K31" s="293"/>
      <c r="L31" s="269">
        <f>IF(F32&gt;H32,1,0)+IF(I32&gt;K32,1,0)</f>
        <v>2</v>
      </c>
      <c r="M31" s="273" t="s">
        <v>4</v>
      </c>
      <c r="N31" s="272">
        <f>IF(F32+H32&gt;0,IF(F32=H32,1,0),0)+IF(I32+K32&gt;0,IF(I32=K32,1,0),0)</f>
        <v>0</v>
      </c>
      <c r="O31" s="273" t="s">
        <v>4</v>
      </c>
      <c r="P31" s="271">
        <f>IF(F32&lt;H32,1,0)+IF(I32&lt;K32,1,0)</f>
        <v>0</v>
      </c>
      <c r="Q31" s="277">
        <f>(L31*2)+(N31*1)</f>
        <v>4</v>
      </c>
      <c r="R31" s="37" t="s">
        <v>13</v>
      </c>
      <c r="S31" s="38">
        <f>F32+I32</f>
        <v>9</v>
      </c>
      <c r="T31" s="267">
        <v>1</v>
      </c>
    </row>
    <row r="32" spans="1:20" ht="17.25" customHeight="1" thickBot="1" x14ac:dyDescent="0.2">
      <c r="A32" s="299"/>
      <c r="B32" s="346"/>
      <c r="C32" s="289"/>
      <c r="D32" s="290"/>
      <c r="E32" s="291"/>
      <c r="F32" s="12">
        <f>ﾀｲﾑﾃｰﾌﾞﾙ!$F$13</f>
        <v>5</v>
      </c>
      <c r="G32" s="39" t="s">
        <v>4</v>
      </c>
      <c r="H32" s="54">
        <f>ﾀｲﾑﾃｰﾌﾞﾙ!$H$13</f>
        <v>0</v>
      </c>
      <c r="I32" s="12">
        <f>ﾀｲﾑﾃｰﾌﾞﾙ!$S$19</f>
        <v>4</v>
      </c>
      <c r="J32" s="39" t="s">
        <v>4</v>
      </c>
      <c r="K32" s="54">
        <f>ﾀｲﾑﾃｰﾌﾞﾙ!$Q$19</f>
        <v>2</v>
      </c>
      <c r="L32" s="269"/>
      <c r="M32" s="273"/>
      <c r="N32" s="272"/>
      <c r="O32" s="273"/>
      <c r="P32" s="271"/>
      <c r="Q32" s="277"/>
      <c r="R32" s="37" t="s">
        <v>14</v>
      </c>
      <c r="S32" s="38">
        <f>H32+K32</f>
        <v>2</v>
      </c>
      <c r="T32" s="267"/>
    </row>
    <row r="33" spans="1:20" ht="17.25" customHeight="1" thickBot="1" x14ac:dyDescent="0.2">
      <c r="A33" s="279" t="s">
        <v>213</v>
      </c>
      <c r="B33" s="284" t="s">
        <v>98</v>
      </c>
      <c r="C33" s="292" t="str">
        <f>IF(C34+E34&gt;0,IF(C34&gt;E34,"○",IF(C34&lt;E34,"×","△")),"")</f>
        <v>×</v>
      </c>
      <c r="D33" s="275"/>
      <c r="E33" s="293"/>
      <c r="F33" s="286" t="s">
        <v>208</v>
      </c>
      <c r="G33" s="287"/>
      <c r="H33" s="288"/>
      <c r="I33" s="292" t="str">
        <f>IF(I34+K34&gt;0,IF(I34&gt;K34,"○",IF(I34&lt;K34,"×","△")),"")</f>
        <v>×</v>
      </c>
      <c r="J33" s="275"/>
      <c r="K33" s="293"/>
      <c r="L33" s="269">
        <f>IF(C34&gt;E34,1,0)+IF(I34&gt;K34,1,0)</f>
        <v>0</v>
      </c>
      <c r="M33" s="273" t="s">
        <v>4</v>
      </c>
      <c r="N33" s="272">
        <f>IF(C34+E34&gt;0,IF(C34=E34,1,0),0)+IF(I34+K34&gt;0,IF(I34=K34,1,0),0)</f>
        <v>0</v>
      </c>
      <c r="O33" s="273" t="s">
        <v>4</v>
      </c>
      <c r="P33" s="271">
        <f>IF(C34&lt;E34,1,0)+IF(I34&lt;K34,1,0)</f>
        <v>2</v>
      </c>
      <c r="Q33" s="277">
        <f>(L33*2)+(N33*1)</f>
        <v>0</v>
      </c>
      <c r="R33" s="37" t="s">
        <v>13</v>
      </c>
      <c r="S33" s="38">
        <f>C34+I34</f>
        <v>0</v>
      </c>
      <c r="T33" s="267">
        <v>3</v>
      </c>
    </row>
    <row r="34" spans="1:20" ht="17.25" customHeight="1" thickBot="1" x14ac:dyDescent="0.2">
      <c r="A34" s="299"/>
      <c r="B34" s="346"/>
      <c r="C34" s="12">
        <f>ﾀｲﾑﾃｰﾌﾞﾙ!$H$13</f>
        <v>0</v>
      </c>
      <c r="D34" s="39" t="s">
        <v>4</v>
      </c>
      <c r="E34" s="54">
        <f>ﾀｲﾑﾃｰﾌﾞﾙ!$F$13</f>
        <v>5</v>
      </c>
      <c r="F34" s="289"/>
      <c r="G34" s="290"/>
      <c r="H34" s="291"/>
      <c r="I34" s="12">
        <f>ﾀｲﾑﾃｰﾌﾞﾙ!$F$22</f>
        <v>0</v>
      </c>
      <c r="J34" s="39" t="s">
        <v>4</v>
      </c>
      <c r="K34" s="54">
        <f>ﾀｲﾑﾃｰﾌﾞﾙ!$H$22</f>
        <v>4</v>
      </c>
      <c r="L34" s="269"/>
      <c r="M34" s="273"/>
      <c r="N34" s="272"/>
      <c r="O34" s="273"/>
      <c r="P34" s="271"/>
      <c r="Q34" s="277"/>
      <c r="R34" s="37" t="s">
        <v>14</v>
      </c>
      <c r="S34" s="38">
        <f>E34+K34</f>
        <v>9</v>
      </c>
      <c r="T34" s="267"/>
    </row>
    <row r="35" spans="1:20" ht="17.25" customHeight="1" thickBot="1" x14ac:dyDescent="0.2">
      <c r="A35" s="279" t="s">
        <v>214</v>
      </c>
      <c r="B35" s="284" t="s">
        <v>99</v>
      </c>
      <c r="C35" s="292" t="str">
        <f>IF(C36+E36&gt;0,IF(C36&gt;E36,"○",IF(C36&lt;E36,"×","△")),"")</f>
        <v>×</v>
      </c>
      <c r="D35" s="275"/>
      <c r="E35" s="293"/>
      <c r="F35" s="292" t="str">
        <f>IF(F36+H36&gt;0,IF(F36&gt;H36,"○",IF(F36&lt;H36,"×","△")),"")</f>
        <v>○</v>
      </c>
      <c r="G35" s="275"/>
      <c r="H35" s="293"/>
      <c r="I35" s="286"/>
      <c r="J35" s="287"/>
      <c r="K35" s="288"/>
      <c r="L35" s="269">
        <f>IF(C36&gt;E36,1,0)+IF(F36&gt;H36,1,0)</f>
        <v>1</v>
      </c>
      <c r="M35" s="273" t="s">
        <v>4</v>
      </c>
      <c r="N35" s="272">
        <f>IF(C36+E36&gt;0,IF(C36=E36,1,0),0)+IF(F36+H36&gt;0,IF(F36=H36,1,0),0)</f>
        <v>0</v>
      </c>
      <c r="O35" s="273" t="s">
        <v>4</v>
      </c>
      <c r="P35" s="271">
        <f>IF(C36&lt;E36,1,0)+IF(F36&lt;H36,1,0)</f>
        <v>1</v>
      </c>
      <c r="Q35" s="277">
        <f>(L35*2)+(N35*1)</f>
        <v>2</v>
      </c>
      <c r="R35" s="37" t="s">
        <v>13</v>
      </c>
      <c r="S35" s="38">
        <f>C36+F36</f>
        <v>6</v>
      </c>
      <c r="T35" s="267">
        <v>2</v>
      </c>
    </row>
    <row r="36" spans="1:20" ht="17.25" customHeight="1" thickBot="1" x14ac:dyDescent="0.2">
      <c r="A36" s="280"/>
      <c r="B36" s="347"/>
      <c r="C36" s="40">
        <f>ﾀｲﾑﾃｰﾌﾞﾙ!$Q$19</f>
        <v>2</v>
      </c>
      <c r="D36" s="41" t="s">
        <v>4</v>
      </c>
      <c r="E36" s="42">
        <f>ﾀｲﾑﾃｰﾌﾞﾙ!$S$19</f>
        <v>4</v>
      </c>
      <c r="F36" s="40">
        <f>ﾀｲﾑﾃｰﾌﾞﾙ!$H$22</f>
        <v>4</v>
      </c>
      <c r="G36" s="41" t="s">
        <v>4</v>
      </c>
      <c r="H36" s="42">
        <f>ﾀｲﾑﾃｰﾌﾞﾙ!$F$22</f>
        <v>0</v>
      </c>
      <c r="I36" s="337"/>
      <c r="J36" s="338"/>
      <c r="K36" s="339"/>
      <c r="L36" s="341"/>
      <c r="M36" s="334"/>
      <c r="N36" s="342"/>
      <c r="O36" s="334"/>
      <c r="P36" s="335"/>
      <c r="Q36" s="336"/>
      <c r="R36" s="43" t="s">
        <v>14</v>
      </c>
      <c r="S36" s="44">
        <f>E36+H36</f>
        <v>4</v>
      </c>
      <c r="T36" s="340"/>
    </row>
    <row r="37" spans="1:20" ht="14.25" thickTop="1" x14ac:dyDescent="0.15"/>
  </sheetData>
  <mergeCells count="211">
    <mergeCell ref="P35:P36"/>
    <mergeCell ref="Q35:Q36"/>
    <mergeCell ref="T35:T36"/>
    <mergeCell ref="A35:A36"/>
    <mergeCell ref="B35:B36"/>
    <mergeCell ref="C35:E35"/>
    <mergeCell ref="F35:H35"/>
    <mergeCell ref="I35:K36"/>
    <mergeCell ref="L35:L36"/>
    <mergeCell ref="M35:M36"/>
    <mergeCell ref="N35:N36"/>
    <mergeCell ref="O35:O36"/>
    <mergeCell ref="T31:T32"/>
    <mergeCell ref="A33:A34"/>
    <mergeCell ref="B33:B34"/>
    <mergeCell ref="C33:E33"/>
    <mergeCell ref="F33:H34"/>
    <mergeCell ref="I33:K33"/>
    <mergeCell ref="L33:L34"/>
    <mergeCell ref="M33:M34"/>
    <mergeCell ref="N33:N34"/>
    <mergeCell ref="O33:O34"/>
    <mergeCell ref="P33:P34"/>
    <mergeCell ref="Q33:Q34"/>
    <mergeCell ref="T33:T34"/>
    <mergeCell ref="R30:S30"/>
    <mergeCell ref="A31:A32"/>
    <mergeCell ref="B31:B32"/>
    <mergeCell ref="C31:E32"/>
    <mergeCell ref="F31:H31"/>
    <mergeCell ref="I31:K31"/>
    <mergeCell ref="L31:L32"/>
    <mergeCell ref="M31:M32"/>
    <mergeCell ref="N31:N32"/>
    <mergeCell ref="O31:O32"/>
    <mergeCell ref="P31:P32"/>
    <mergeCell ref="Q31:Q32"/>
    <mergeCell ref="F30:H30"/>
    <mergeCell ref="I30:K30"/>
    <mergeCell ref="L26:L27"/>
    <mergeCell ref="M26:M27"/>
    <mergeCell ref="N26:N27"/>
    <mergeCell ref="O26:O27"/>
    <mergeCell ref="P26:P27"/>
    <mergeCell ref="Q26:Q27"/>
    <mergeCell ref="A30:B30"/>
    <mergeCell ref="C30:E30"/>
    <mergeCell ref="L30:P30"/>
    <mergeCell ref="T24:T25"/>
    <mergeCell ref="A21:A22"/>
    <mergeCell ref="B21:B22"/>
    <mergeCell ref="C21:E21"/>
    <mergeCell ref="F21:H21"/>
    <mergeCell ref="I21:K22"/>
    <mergeCell ref="T26:T27"/>
    <mergeCell ref="A28:A29"/>
    <mergeCell ref="B28:B29"/>
    <mergeCell ref="C28:E28"/>
    <mergeCell ref="F28:H28"/>
    <mergeCell ref="I28:K29"/>
    <mergeCell ref="L28:L29"/>
    <mergeCell ref="M28:M29"/>
    <mergeCell ref="N28:N29"/>
    <mergeCell ref="O28:O29"/>
    <mergeCell ref="P28:P29"/>
    <mergeCell ref="Q28:Q29"/>
    <mergeCell ref="T28:T29"/>
    <mergeCell ref="A26:A27"/>
    <mergeCell ref="B26:B27"/>
    <mergeCell ref="C26:E26"/>
    <mergeCell ref="F26:H27"/>
    <mergeCell ref="I26:K26"/>
    <mergeCell ref="A23:B23"/>
    <mergeCell ref="C23:E23"/>
    <mergeCell ref="L23:P23"/>
    <mergeCell ref="R23:S23"/>
    <mergeCell ref="A24:A25"/>
    <mergeCell ref="B24:B25"/>
    <mergeCell ref="C24:E25"/>
    <mergeCell ref="F24:H24"/>
    <mergeCell ref="I24:K24"/>
    <mergeCell ref="L24:L25"/>
    <mergeCell ref="M24:M25"/>
    <mergeCell ref="N24:N25"/>
    <mergeCell ref="O24:O25"/>
    <mergeCell ref="P24:P25"/>
    <mergeCell ref="Q24:Q25"/>
    <mergeCell ref="F23:H23"/>
    <mergeCell ref="I23:K23"/>
    <mergeCell ref="A19:A20"/>
    <mergeCell ref="B19:B20"/>
    <mergeCell ref="C19:E19"/>
    <mergeCell ref="F19:H20"/>
    <mergeCell ref="I19:K19"/>
    <mergeCell ref="L19:L20"/>
    <mergeCell ref="M19:M20"/>
    <mergeCell ref="N19:N20"/>
    <mergeCell ref="O19:O20"/>
    <mergeCell ref="L21:L22"/>
    <mergeCell ref="M21:M22"/>
    <mergeCell ref="N21:N22"/>
    <mergeCell ref="O21:O22"/>
    <mergeCell ref="T17:T18"/>
    <mergeCell ref="P19:P20"/>
    <mergeCell ref="Q19:Q20"/>
    <mergeCell ref="T19:T20"/>
    <mergeCell ref="P21:P22"/>
    <mergeCell ref="Q21:Q22"/>
    <mergeCell ref="T21:T22"/>
    <mergeCell ref="T14:T15"/>
    <mergeCell ref="A16:B16"/>
    <mergeCell ref="C16:E16"/>
    <mergeCell ref="L16:P16"/>
    <mergeCell ref="R16:S16"/>
    <mergeCell ref="A17:A18"/>
    <mergeCell ref="B17:B18"/>
    <mergeCell ref="C17:E18"/>
    <mergeCell ref="F17:H17"/>
    <mergeCell ref="I17:K17"/>
    <mergeCell ref="L17:L18"/>
    <mergeCell ref="M17:M18"/>
    <mergeCell ref="N17:N18"/>
    <mergeCell ref="O17:O18"/>
    <mergeCell ref="P17:P18"/>
    <mergeCell ref="Q17:Q18"/>
    <mergeCell ref="F16:H16"/>
    <mergeCell ref="I16:K16"/>
    <mergeCell ref="R9:S9"/>
    <mergeCell ref="A10:A11"/>
    <mergeCell ref="B10:B11"/>
    <mergeCell ref="C10:E11"/>
    <mergeCell ref="F10:H10"/>
    <mergeCell ref="L14:L15"/>
    <mergeCell ref="M14:M15"/>
    <mergeCell ref="N14:N15"/>
    <mergeCell ref="O14:O15"/>
    <mergeCell ref="P14:P15"/>
    <mergeCell ref="Q14:Q15"/>
    <mergeCell ref="T10:T11"/>
    <mergeCell ref="A12:A13"/>
    <mergeCell ref="B12:B13"/>
    <mergeCell ref="C12:E12"/>
    <mergeCell ref="F12:H13"/>
    <mergeCell ref="I12:K12"/>
    <mergeCell ref="L12:L13"/>
    <mergeCell ref="M12:M13"/>
    <mergeCell ref="N12:N13"/>
    <mergeCell ref="O12:O13"/>
    <mergeCell ref="P12:P13"/>
    <mergeCell ref="Q12:Q13"/>
    <mergeCell ref="T12:T13"/>
    <mergeCell ref="L10:L11"/>
    <mergeCell ref="M10:M11"/>
    <mergeCell ref="N10:N11"/>
    <mergeCell ref="O10:O11"/>
    <mergeCell ref="P10:P11"/>
    <mergeCell ref="Q10:Q11"/>
    <mergeCell ref="M5:M6"/>
    <mergeCell ref="N5:N6"/>
    <mergeCell ref="O5:O6"/>
    <mergeCell ref="L7:L8"/>
    <mergeCell ref="M7:M8"/>
    <mergeCell ref="N7:N8"/>
    <mergeCell ref="O7:O8"/>
    <mergeCell ref="P7:P8"/>
    <mergeCell ref="L9:P9"/>
    <mergeCell ref="C5:E5"/>
    <mergeCell ref="F5:H6"/>
    <mergeCell ref="I5:K5"/>
    <mergeCell ref="C3:E4"/>
    <mergeCell ref="F3:H3"/>
    <mergeCell ref="I3:K3"/>
    <mergeCell ref="L3:L4"/>
    <mergeCell ref="F9:H9"/>
    <mergeCell ref="I9:K9"/>
    <mergeCell ref="B7:B8"/>
    <mergeCell ref="C7:E7"/>
    <mergeCell ref="F7:H7"/>
    <mergeCell ref="I7:K8"/>
    <mergeCell ref="A14:A15"/>
    <mergeCell ref="B14:B15"/>
    <mergeCell ref="C14:E14"/>
    <mergeCell ref="A9:B9"/>
    <mergeCell ref="C9:E9"/>
    <mergeCell ref="F14:H14"/>
    <mergeCell ref="I14:K15"/>
    <mergeCell ref="I10:K10"/>
    <mergeCell ref="A1:T1"/>
    <mergeCell ref="A2:B2"/>
    <mergeCell ref="T3:T4"/>
    <mergeCell ref="P5:P6"/>
    <mergeCell ref="Q5:Q6"/>
    <mergeCell ref="T5:T6"/>
    <mergeCell ref="A7:A8"/>
    <mergeCell ref="C2:E2"/>
    <mergeCell ref="L2:P2"/>
    <mergeCell ref="R2:S2"/>
    <mergeCell ref="A3:A4"/>
    <mergeCell ref="B3:B4"/>
    <mergeCell ref="M3:M4"/>
    <mergeCell ref="N3:N4"/>
    <mergeCell ref="O3:O4"/>
    <mergeCell ref="P3:P4"/>
    <mergeCell ref="Q3:Q4"/>
    <mergeCell ref="F2:H2"/>
    <mergeCell ref="I2:K2"/>
    <mergeCell ref="A5:A6"/>
    <mergeCell ref="B5:B6"/>
    <mergeCell ref="Q7:Q8"/>
    <mergeCell ref="T7:T8"/>
    <mergeCell ref="L5:L6"/>
  </mergeCells>
  <phoneticPr fontId="2"/>
  <pageMargins left="0.78740157480314965" right="0.39370078740157483" top="0.39370078740157483" bottom="0.39370078740157483" header="0" footer="0"/>
  <pageSetup paperSize="9" scale="93" orientation="landscape"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2"/>
  <sheetViews>
    <sheetView zoomScale="85" zoomScaleNormal="85" workbookViewId="0">
      <selection sqref="A1:V1"/>
    </sheetView>
  </sheetViews>
  <sheetFormatPr defaultRowHeight="13.5" x14ac:dyDescent="0.15"/>
  <cols>
    <col min="1" max="1" width="21.625" customWidth="1"/>
    <col min="2" max="2" width="7.75" style="46" customWidth="1"/>
    <col min="3" max="20" width="4.125" customWidth="1"/>
    <col min="21" max="21" width="7.75" style="46" customWidth="1"/>
    <col min="22" max="22" width="21.625" customWidth="1"/>
  </cols>
  <sheetData>
    <row r="1" spans="1:22" ht="18.75" x14ac:dyDescent="0.15">
      <c r="A1" s="361" t="s">
        <v>215</v>
      </c>
      <c r="B1" s="361"/>
      <c r="C1" s="361"/>
      <c r="D1" s="361"/>
      <c r="E1" s="361"/>
      <c r="F1" s="361"/>
      <c r="G1" s="361"/>
      <c r="H1" s="361"/>
      <c r="I1" s="361"/>
      <c r="J1" s="361"/>
      <c r="K1" s="361"/>
      <c r="L1" s="361"/>
      <c r="M1" s="361"/>
      <c r="N1" s="361"/>
      <c r="O1" s="361"/>
      <c r="P1" s="361"/>
      <c r="Q1" s="361"/>
      <c r="R1" s="361"/>
      <c r="S1" s="361"/>
      <c r="T1" s="361"/>
      <c r="U1" s="361"/>
      <c r="V1" s="361"/>
    </row>
    <row r="2" spans="1:22" ht="17.25" customHeight="1" x14ac:dyDescent="0.15"/>
    <row r="3" spans="1:22" ht="17.25" customHeight="1" thickBot="1" x14ac:dyDescent="0.2">
      <c r="A3" s="362" t="s">
        <v>79</v>
      </c>
      <c r="B3" s="362" t="s">
        <v>216</v>
      </c>
      <c r="C3" s="125"/>
      <c r="D3" s="116">
        <f>ﾀｲﾑﾃｰﾌﾞﾙ!$F$40</f>
        <v>9</v>
      </c>
      <c r="S3" s="116">
        <f>ﾀｲﾑﾃｰﾌﾞﾙ!$Q$40</f>
        <v>9</v>
      </c>
      <c r="T3" s="130"/>
      <c r="U3" s="362" t="s">
        <v>217</v>
      </c>
      <c r="V3" s="362" t="s">
        <v>273</v>
      </c>
    </row>
    <row r="4" spans="1:22" ht="17.25" customHeight="1" thickTop="1" x14ac:dyDescent="0.15">
      <c r="A4" s="363"/>
      <c r="B4" s="363"/>
      <c r="C4" s="2"/>
      <c r="D4" s="2"/>
      <c r="E4" s="123"/>
      <c r="F4" s="2"/>
      <c r="Q4" s="2"/>
      <c r="R4" s="128"/>
      <c r="S4" s="2"/>
      <c r="T4" s="2"/>
      <c r="U4" s="363"/>
      <c r="V4" s="363"/>
    </row>
    <row r="5" spans="1:22" ht="17.25" customHeight="1" thickBot="1" x14ac:dyDescent="0.2">
      <c r="A5" s="50"/>
      <c r="C5" s="357" t="s">
        <v>218</v>
      </c>
      <c r="D5" s="357"/>
      <c r="E5" s="124"/>
      <c r="F5" s="116">
        <f>ﾀｲﾑﾃｰﾌﾞﾙ!$F$46</f>
        <v>11</v>
      </c>
      <c r="Q5" s="116">
        <f>ﾀｲﾑﾃｰﾌﾞﾙ!$Q$46</f>
        <v>8</v>
      </c>
      <c r="R5" s="129"/>
      <c r="S5" s="357" t="s">
        <v>228</v>
      </c>
      <c r="T5" s="358"/>
      <c r="V5" s="50"/>
    </row>
    <row r="6" spans="1:22" ht="17.25" customHeight="1" thickTop="1" x14ac:dyDescent="0.15">
      <c r="A6" s="50"/>
      <c r="C6" s="358"/>
      <c r="D6" s="359"/>
      <c r="E6" s="2"/>
      <c r="F6" s="2"/>
      <c r="G6" s="123"/>
      <c r="H6" s="2"/>
      <c r="O6" s="2"/>
      <c r="P6" s="128"/>
      <c r="Q6" s="2"/>
      <c r="R6" s="2"/>
      <c r="S6" s="360"/>
      <c r="T6" s="358"/>
      <c r="V6" s="50"/>
    </row>
    <row r="7" spans="1:22" ht="17.25" customHeight="1" x14ac:dyDescent="0.15">
      <c r="A7" s="362" t="s">
        <v>19</v>
      </c>
      <c r="B7" s="362" t="s">
        <v>220</v>
      </c>
      <c r="C7" s="6"/>
      <c r="D7" s="7"/>
      <c r="E7" s="2"/>
      <c r="F7" s="2"/>
      <c r="G7" s="123"/>
      <c r="H7" s="2"/>
      <c r="O7" s="2"/>
      <c r="P7" s="128"/>
      <c r="Q7" s="2"/>
      <c r="R7" s="2"/>
      <c r="S7" s="10"/>
      <c r="T7" s="6"/>
      <c r="U7" s="362" t="s">
        <v>221</v>
      </c>
      <c r="V7" s="362" t="s">
        <v>18</v>
      </c>
    </row>
    <row r="8" spans="1:22" ht="17.25" customHeight="1" x14ac:dyDescent="0.15">
      <c r="A8" s="363"/>
      <c r="B8" s="363"/>
      <c r="D8" s="68">
        <f>ﾀｲﾑﾃｰﾌﾞﾙ!$H$40</f>
        <v>2</v>
      </c>
      <c r="E8" s="2"/>
      <c r="F8" s="2"/>
      <c r="G8" s="123"/>
      <c r="H8" s="2"/>
      <c r="O8" s="2"/>
      <c r="P8" s="128"/>
      <c r="Q8" s="2"/>
      <c r="R8" s="2"/>
      <c r="S8" s="68">
        <f>ﾀｲﾑﾃｰﾌﾞﾙ!$S$40</f>
        <v>6</v>
      </c>
      <c r="U8" s="363"/>
      <c r="V8" s="363"/>
    </row>
    <row r="9" spans="1:22" ht="17.25" customHeight="1" thickBot="1" x14ac:dyDescent="0.2">
      <c r="A9" s="50"/>
      <c r="E9" s="357" t="s">
        <v>222</v>
      </c>
      <c r="F9" s="357"/>
      <c r="G9" s="124"/>
      <c r="H9" s="116">
        <f>ﾀｲﾑﾃｰﾌﾞﾙ!$F$49</f>
        <v>11</v>
      </c>
      <c r="O9" s="116">
        <f>ﾀｲﾑﾃｰﾌﾞﾙ!$Q$49</f>
        <v>9</v>
      </c>
      <c r="P9" s="129"/>
      <c r="Q9" s="357" t="s">
        <v>244</v>
      </c>
      <c r="R9" s="358"/>
      <c r="V9" s="50"/>
    </row>
    <row r="10" spans="1:22" ht="17.25" customHeight="1" thickTop="1" x14ac:dyDescent="0.15">
      <c r="A10" s="50"/>
      <c r="E10" s="358"/>
      <c r="F10" s="359"/>
      <c r="G10" s="2"/>
      <c r="H10" s="2"/>
      <c r="I10" s="123"/>
      <c r="N10" s="128"/>
      <c r="O10" s="2"/>
      <c r="P10" s="2"/>
      <c r="Q10" s="360"/>
      <c r="R10" s="358"/>
      <c r="V10" s="50"/>
    </row>
    <row r="11" spans="1:22" ht="17.25" customHeight="1" x14ac:dyDescent="0.15">
      <c r="A11" s="362" t="s">
        <v>23</v>
      </c>
      <c r="B11" s="362" t="s">
        <v>224</v>
      </c>
      <c r="D11" t="str">
        <f>ﾀｲﾑﾃｰﾌﾞﾙ!$F$41</f>
        <v>7(6)</v>
      </c>
      <c r="E11" s="2"/>
      <c r="F11" s="8"/>
      <c r="G11" s="2"/>
      <c r="H11" s="2"/>
      <c r="I11" s="123"/>
      <c r="N11" s="128"/>
      <c r="O11" s="2"/>
      <c r="P11" s="2"/>
      <c r="Q11" s="9"/>
      <c r="R11" s="2"/>
      <c r="S11" s="68">
        <f>ﾀｲﾑﾃｰﾌﾞﾙ!$Q$41</f>
        <v>5</v>
      </c>
      <c r="U11" s="362" t="s">
        <v>225</v>
      </c>
      <c r="V11" s="362" t="s">
        <v>276</v>
      </c>
    </row>
    <row r="12" spans="1:22" ht="17.25" customHeight="1" x14ac:dyDescent="0.15">
      <c r="A12" s="363"/>
      <c r="B12" s="363"/>
      <c r="C12" s="3"/>
      <c r="D12" s="4"/>
      <c r="E12" s="2"/>
      <c r="F12" s="8"/>
      <c r="G12" s="2"/>
      <c r="H12" s="2"/>
      <c r="I12" s="123"/>
      <c r="K12" s="364" t="s">
        <v>226</v>
      </c>
      <c r="L12" s="364"/>
      <c r="N12" s="128"/>
      <c r="O12" s="2"/>
      <c r="P12" s="2"/>
      <c r="Q12" s="9"/>
      <c r="R12" s="2"/>
      <c r="S12" s="5"/>
      <c r="T12" s="3"/>
      <c r="U12" s="363"/>
      <c r="V12" s="363"/>
    </row>
    <row r="13" spans="1:22" ht="17.25" customHeight="1" thickBot="1" x14ac:dyDescent="0.2">
      <c r="A13" s="50"/>
      <c r="C13" s="357" t="s">
        <v>227</v>
      </c>
      <c r="D13" s="359"/>
      <c r="E13" s="2"/>
      <c r="F13" s="8"/>
      <c r="G13" s="2"/>
      <c r="H13" s="2"/>
      <c r="I13" s="123"/>
      <c r="K13" s="364"/>
      <c r="L13" s="364"/>
      <c r="N13" s="128"/>
      <c r="O13" s="2"/>
      <c r="P13" s="2"/>
      <c r="Q13" s="9"/>
      <c r="R13" s="2"/>
      <c r="S13" s="360" t="s">
        <v>240</v>
      </c>
      <c r="T13" s="358"/>
      <c r="V13" s="50"/>
    </row>
    <row r="14" spans="1:22" ht="17.25" customHeight="1" thickTop="1" x14ac:dyDescent="0.15">
      <c r="A14" s="50"/>
      <c r="C14" s="358"/>
      <c r="D14" s="357"/>
      <c r="E14" s="127"/>
      <c r="F14" s="114">
        <f>ﾀｲﾑﾃｰﾌﾞﾙ!$H$46</f>
        <v>5</v>
      </c>
      <c r="G14" s="2"/>
      <c r="H14" s="2"/>
      <c r="I14" s="123"/>
      <c r="N14" s="128"/>
      <c r="O14" s="2"/>
      <c r="P14" s="2"/>
      <c r="Q14" s="114">
        <f>ﾀｲﾑﾃｰﾌﾞﾙ!$S$46</f>
        <v>7</v>
      </c>
      <c r="R14" s="131"/>
      <c r="S14" s="357"/>
      <c r="T14" s="358"/>
      <c r="V14" s="50"/>
    </row>
    <row r="15" spans="1:22" ht="17.25" customHeight="1" thickBot="1" x14ac:dyDescent="0.2">
      <c r="A15" s="362" t="s">
        <v>84</v>
      </c>
      <c r="B15" s="362" t="s">
        <v>229</v>
      </c>
      <c r="C15" s="2"/>
      <c r="D15" s="2"/>
      <c r="E15" s="123"/>
      <c r="F15" s="2"/>
      <c r="G15" s="2"/>
      <c r="H15" s="2"/>
      <c r="I15" s="123"/>
      <c r="J15" s="11" t="s">
        <v>230</v>
      </c>
      <c r="K15" s="68">
        <f>ﾀｲﾑﾃｰﾌﾞﾙ!$F$51</f>
        <v>8</v>
      </c>
      <c r="L15" s="138">
        <f>ﾀｲﾑﾃｰﾌﾞﾙ!$H$51</f>
        <v>10</v>
      </c>
      <c r="M15" s="140" t="s">
        <v>230</v>
      </c>
      <c r="N15" s="128"/>
      <c r="O15" s="2"/>
      <c r="P15" s="2"/>
      <c r="Q15" s="2"/>
      <c r="R15" s="128"/>
      <c r="S15" s="2"/>
      <c r="T15" s="2"/>
      <c r="U15" s="362" t="s">
        <v>231</v>
      </c>
      <c r="V15" s="362" t="s">
        <v>78</v>
      </c>
    </row>
    <row r="16" spans="1:22" ht="17.25" customHeight="1" thickTop="1" x14ac:dyDescent="0.15">
      <c r="A16" s="363"/>
      <c r="B16" s="363"/>
      <c r="C16" s="126"/>
      <c r="D16" s="114" t="str">
        <f>ﾀｲﾑﾃｰﾌﾞﾙ!$H$41</f>
        <v>7(7)</v>
      </c>
      <c r="G16" s="2"/>
      <c r="H16" s="2"/>
      <c r="I16" s="123"/>
      <c r="J16" s="11" t="s">
        <v>232</v>
      </c>
      <c r="K16" s="68">
        <f>ﾀｲﾑﾃｰﾌﾞﾙ!$F$52</f>
        <v>9</v>
      </c>
      <c r="L16" s="138">
        <f>ﾀｲﾑﾃｰﾌﾞﾙ!$H$52</f>
        <v>8</v>
      </c>
      <c r="M16" s="140" t="s">
        <v>232</v>
      </c>
      <c r="N16" s="128"/>
      <c r="O16" s="2"/>
      <c r="P16" s="2"/>
      <c r="S16" s="114">
        <f>ﾀｲﾑﾃｰﾌﾞﾙ!$S$41</f>
        <v>6</v>
      </c>
      <c r="T16" s="132"/>
      <c r="U16" s="363"/>
      <c r="V16" s="363"/>
    </row>
    <row r="17" spans="1:22" ht="17.25" customHeight="1" thickBot="1" x14ac:dyDescent="0.2">
      <c r="A17" s="50"/>
      <c r="G17" s="357" t="s">
        <v>233</v>
      </c>
      <c r="H17" s="357"/>
      <c r="I17" s="143"/>
      <c r="J17" s="11" t="s">
        <v>234</v>
      </c>
      <c r="K17" s="68">
        <f>ﾀｲﾑﾃｰﾌﾞﾙ!$F$53</f>
        <v>7</v>
      </c>
      <c r="L17" s="141">
        <f>ﾀｲﾑﾃｰﾌﾞﾙ!$H$53</f>
        <v>9</v>
      </c>
      <c r="M17" s="142" t="s">
        <v>234</v>
      </c>
      <c r="N17" s="129"/>
      <c r="O17" s="357" t="s">
        <v>266</v>
      </c>
      <c r="P17" s="358"/>
      <c r="V17" s="50"/>
    </row>
    <row r="18" spans="1:22" ht="17.25" customHeight="1" thickTop="1" x14ac:dyDescent="0.15">
      <c r="A18" s="50"/>
      <c r="G18" s="358"/>
      <c r="H18" s="359"/>
      <c r="I18" s="5"/>
      <c r="J18" s="3"/>
      <c r="K18" s="365" t="s">
        <v>236</v>
      </c>
      <c r="L18" s="357"/>
      <c r="M18" s="69"/>
      <c r="N18" s="2"/>
      <c r="O18" s="360"/>
      <c r="P18" s="358"/>
      <c r="V18" s="50"/>
    </row>
    <row r="19" spans="1:22" ht="17.25" customHeight="1" thickBot="1" x14ac:dyDescent="0.2">
      <c r="A19" s="362" t="s">
        <v>274</v>
      </c>
      <c r="B19" s="362" t="s">
        <v>237</v>
      </c>
      <c r="D19" s="68">
        <f>ﾀｲﾑﾃｰﾌﾞﾙ!$F$42</f>
        <v>6</v>
      </c>
      <c r="G19" s="2"/>
      <c r="H19" s="8"/>
      <c r="K19" s="358"/>
      <c r="L19" s="358"/>
      <c r="M19" s="46"/>
      <c r="O19" s="9"/>
      <c r="P19" s="2"/>
      <c r="S19" s="116">
        <f>ﾀｲﾑﾃｰﾌﾞﾙ!$Q$42</f>
        <v>9</v>
      </c>
      <c r="T19" s="130"/>
      <c r="U19" s="362" t="s">
        <v>238</v>
      </c>
      <c r="V19" s="362" t="s">
        <v>80</v>
      </c>
    </row>
    <row r="20" spans="1:22" ht="17.25" customHeight="1" thickTop="1" x14ac:dyDescent="0.15">
      <c r="A20" s="363"/>
      <c r="B20" s="363"/>
      <c r="C20" s="3"/>
      <c r="D20" s="4"/>
      <c r="G20" s="2"/>
      <c r="H20" s="8"/>
      <c r="O20" s="9"/>
      <c r="P20" s="2"/>
      <c r="Q20" s="2"/>
      <c r="R20" s="128"/>
      <c r="S20" s="2"/>
      <c r="T20" s="2"/>
      <c r="U20" s="363"/>
      <c r="V20" s="363"/>
    </row>
    <row r="21" spans="1:22" ht="17.25" customHeight="1" thickBot="1" x14ac:dyDescent="0.2">
      <c r="A21" s="50"/>
      <c r="C21" s="357" t="s">
        <v>239</v>
      </c>
      <c r="D21" s="359"/>
      <c r="F21" s="68">
        <f>ﾀｲﾑﾃｰﾌﾞﾙ!$F$47</f>
        <v>4</v>
      </c>
      <c r="G21" s="2"/>
      <c r="H21" s="8"/>
      <c r="O21" s="9"/>
      <c r="P21" s="2"/>
      <c r="Q21" s="116" t="str">
        <f>ﾀｲﾑﾃｰﾌﾞﾙ!$Q$47</f>
        <v>8(7)</v>
      </c>
      <c r="R21" s="129"/>
      <c r="S21" s="357" t="s">
        <v>248</v>
      </c>
      <c r="T21" s="358"/>
      <c r="V21" s="50"/>
    </row>
    <row r="22" spans="1:22" ht="17.25" customHeight="1" thickTop="1" x14ac:dyDescent="0.15">
      <c r="A22" s="50"/>
      <c r="C22" s="358"/>
      <c r="D22" s="357"/>
      <c r="E22" s="127"/>
      <c r="F22" s="132"/>
      <c r="G22" s="2"/>
      <c r="H22" s="8"/>
      <c r="O22" s="9"/>
      <c r="P22" s="2"/>
      <c r="Q22" s="9"/>
      <c r="R22" s="2"/>
      <c r="S22" s="360"/>
      <c r="T22" s="358"/>
      <c r="V22" s="50"/>
    </row>
    <row r="23" spans="1:22" ht="17.25" customHeight="1" thickBot="1" x14ac:dyDescent="0.2">
      <c r="A23" s="362" t="s">
        <v>278</v>
      </c>
      <c r="B23" s="362" t="s">
        <v>241</v>
      </c>
      <c r="C23" s="2"/>
      <c r="D23" s="2"/>
      <c r="E23" s="123"/>
      <c r="F23" s="8"/>
      <c r="G23" s="2"/>
      <c r="H23" s="8"/>
      <c r="O23" s="9"/>
      <c r="P23" s="2"/>
      <c r="Q23" s="9"/>
      <c r="R23" s="2"/>
      <c r="S23" s="10"/>
      <c r="T23" s="6"/>
      <c r="U23" s="362" t="s">
        <v>242</v>
      </c>
      <c r="V23" s="362" t="s">
        <v>277</v>
      </c>
    </row>
    <row r="24" spans="1:22" ht="17.25" customHeight="1" thickTop="1" x14ac:dyDescent="0.15">
      <c r="A24" s="363"/>
      <c r="B24" s="363"/>
      <c r="C24" s="126"/>
      <c r="D24" s="114">
        <f>ﾀｲﾑﾃｰﾌﾞﾙ!$H$42</f>
        <v>8</v>
      </c>
      <c r="E24" s="2"/>
      <c r="F24" s="8"/>
      <c r="G24" s="2"/>
      <c r="H24" s="8"/>
      <c r="O24" s="9"/>
      <c r="P24" s="2"/>
      <c r="Q24" s="9"/>
      <c r="R24" s="2"/>
      <c r="S24" s="68">
        <f>ﾀｲﾑﾃｰﾌﾞﾙ!$S$42</f>
        <v>3</v>
      </c>
      <c r="U24" s="363"/>
      <c r="V24" s="363"/>
    </row>
    <row r="25" spans="1:22" ht="17.25" customHeight="1" thickBot="1" x14ac:dyDescent="0.2">
      <c r="A25" s="50"/>
      <c r="E25" s="357" t="s">
        <v>243</v>
      </c>
      <c r="F25" s="359"/>
      <c r="G25" s="2"/>
      <c r="H25" s="8"/>
      <c r="O25" s="9"/>
      <c r="P25" s="2"/>
      <c r="Q25" s="360" t="s">
        <v>258</v>
      </c>
      <c r="R25" s="358"/>
      <c r="V25" s="50"/>
    </row>
    <row r="26" spans="1:22" ht="17.25" customHeight="1" thickTop="1" x14ac:dyDescent="0.15">
      <c r="A26" s="50"/>
      <c r="E26" s="358"/>
      <c r="F26" s="357"/>
      <c r="G26" s="127"/>
      <c r="H26" s="114">
        <f>ﾀｲﾑﾃｰﾌﾞﾙ!$H$49</f>
        <v>4</v>
      </c>
      <c r="O26" s="114">
        <f>ﾀｲﾑﾃｰﾌﾞﾙ!$S$49</f>
        <v>7</v>
      </c>
      <c r="P26" s="131"/>
      <c r="Q26" s="357"/>
      <c r="R26" s="358"/>
      <c r="V26" s="50"/>
    </row>
    <row r="27" spans="1:22" ht="17.25" customHeight="1" x14ac:dyDescent="0.15">
      <c r="A27" s="362" t="s">
        <v>81</v>
      </c>
      <c r="B27" s="362" t="s">
        <v>245</v>
      </c>
      <c r="D27" s="68">
        <f>ﾀｲﾑﾃｰﾌﾞﾙ!$F$43</f>
        <v>7</v>
      </c>
      <c r="E27" s="2"/>
      <c r="F27" s="2"/>
      <c r="G27" s="123"/>
      <c r="H27" s="2"/>
      <c r="O27" s="2"/>
      <c r="P27" s="128"/>
      <c r="Q27" s="2"/>
      <c r="R27" s="2"/>
      <c r="S27" s="68">
        <f>ﾀｲﾑﾃｰﾌﾞﾙ!$Q$43</f>
        <v>6</v>
      </c>
      <c r="U27" s="362" t="s">
        <v>246</v>
      </c>
      <c r="V27" s="362" t="s">
        <v>275</v>
      </c>
    </row>
    <row r="28" spans="1:22" ht="17.25" customHeight="1" x14ac:dyDescent="0.15">
      <c r="A28" s="363"/>
      <c r="B28" s="363"/>
      <c r="C28" s="3"/>
      <c r="D28" s="4"/>
      <c r="E28" s="2"/>
      <c r="F28" s="2"/>
      <c r="G28" s="123"/>
      <c r="H28" s="2"/>
      <c r="O28" s="2"/>
      <c r="P28" s="128"/>
      <c r="Q28" s="2"/>
      <c r="R28" s="2"/>
      <c r="S28" s="5"/>
      <c r="T28" s="3"/>
      <c r="U28" s="363"/>
      <c r="V28" s="363"/>
    </row>
    <row r="29" spans="1:22" ht="17.25" customHeight="1" thickBot="1" x14ac:dyDescent="0.2">
      <c r="A29" s="50"/>
      <c r="C29" s="357" t="s">
        <v>247</v>
      </c>
      <c r="D29" s="359"/>
      <c r="E29" s="2"/>
      <c r="F29" s="2"/>
      <c r="G29" s="123"/>
      <c r="H29" s="2"/>
      <c r="O29" s="2"/>
      <c r="P29" s="128"/>
      <c r="Q29" s="2"/>
      <c r="R29" s="2"/>
      <c r="S29" s="360" t="s">
        <v>254</v>
      </c>
      <c r="T29" s="358"/>
      <c r="V29" s="50"/>
    </row>
    <row r="30" spans="1:22" ht="17.25" customHeight="1" thickTop="1" x14ac:dyDescent="0.15">
      <c r="A30" s="50"/>
      <c r="C30" s="358"/>
      <c r="D30" s="357"/>
      <c r="E30" s="127"/>
      <c r="F30" s="114">
        <f>ﾀｲﾑﾃｰﾌﾞﾙ!$H$47</f>
        <v>10</v>
      </c>
      <c r="Q30" s="114" t="str">
        <f>ﾀｲﾑﾃｰﾌﾞﾙ!$S$47</f>
        <v>8(8)</v>
      </c>
      <c r="R30" s="131"/>
      <c r="S30" s="357"/>
      <c r="T30" s="358"/>
      <c r="V30" s="50"/>
    </row>
    <row r="31" spans="1:22" ht="17.25" customHeight="1" thickBot="1" x14ac:dyDescent="0.2">
      <c r="A31" s="362" t="s">
        <v>83</v>
      </c>
      <c r="B31" s="362" t="s">
        <v>249</v>
      </c>
      <c r="C31" s="2"/>
      <c r="D31" s="2"/>
      <c r="E31" s="123"/>
      <c r="F31" s="2"/>
      <c r="Q31" s="2"/>
      <c r="R31" s="128"/>
      <c r="S31" s="2"/>
      <c r="T31" s="2"/>
      <c r="U31" s="362" t="s">
        <v>250</v>
      </c>
      <c r="V31" s="362" t="s">
        <v>75</v>
      </c>
    </row>
    <row r="32" spans="1:22" ht="17.25" customHeight="1" thickTop="1" x14ac:dyDescent="0.15">
      <c r="A32" s="363"/>
      <c r="B32" s="363"/>
      <c r="C32" s="126"/>
      <c r="D32" s="114">
        <f>ﾀｲﾑﾃｰﾌﾞﾙ!$H$43</f>
        <v>10</v>
      </c>
      <c r="S32" s="114">
        <f>ﾀｲﾑﾃｰﾌﾞﾙ!$S$43</f>
        <v>10</v>
      </c>
      <c r="T32" s="132"/>
      <c r="U32" s="363"/>
      <c r="V32" s="363"/>
    </row>
  </sheetData>
  <mergeCells count="49">
    <mergeCell ref="V23:V24"/>
    <mergeCell ref="V31:V32"/>
    <mergeCell ref="E25:F26"/>
    <mergeCell ref="Q25:R26"/>
    <mergeCell ref="A27:A28"/>
    <mergeCell ref="B27:B28"/>
    <mergeCell ref="U27:U28"/>
    <mergeCell ref="V27:V28"/>
    <mergeCell ref="C29:D30"/>
    <mergeCell ref="S29:T30"/>
    <mergeCell ref="A31:A32"/>
    <mergeCell ref="B31:B32"/>
    <mergeCell ref="U31:U32"/>
    <mergeCell ref="C21:D22"/>
    <mergeCell ref="S21:T22"/>
    <mergeCell ref="A23:A24"/>
    <mergeCell ref="B23:B24"/>
    <mergeCell ref="U23:U24"/>
    <mergeCell ref="A15:A16"/>
    <mergeCell ref="B15:B16"/>
    <mergeCell ref="U15:U16"/>
    <mergeCell ref="V15:V16"/>
    <mergeCell ref="G17:H18"/>
    <mergeCell ref="O17:P18"/>
    <mergeCell ref="K18:L19"/>
    <mergeCell ref="A19:A20"/>
    <mergeCell ref="B19:B20"/>
    <mergeCell ref="U19:U20"/>
    <mergeCell ref="V19:V20"/>
    <mergeCell ref="A11:A12"/>
    <mergeCell ref="B11:B12"/>
    <mergeCell ref="U11:U12"/>
    <mergeCell ref="V11:V12"/>
    <mergeCell ref="K12:L13"/>
    <mergeCell ref="C13:D14"/>
    <mergeCell ref="S13:T14"/>
    <mergeCell ref="A7:A8"/>
    <mergeCell ref="B7:B8"/>
    <mergeCell ref="U7:U8"/>
    <mergeCell ref="V7:V8"/>
    <mergeCell ref="E9:F10"/>
    <mergeCell ref="Q9:R10"/>
    <mergeCell ref="C5:D6"/>
    <mergeCell ref="S5:T6"/>
    <mergeCell ref="A1:V1"/>
    <mergeCell ref="A3:A4"/>
    <mergeCell ref="B3:B4"/>
    <mergeCell ref="U3:U4"/>
    <mergeCell ref="V3:V4"/>
  </mergeCells>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表紙</vt:lpstr>
      <vt:lpstr>式次第</vt:lpstr>
      <vt:lpstr>競技方法</vt:lpstr>
      <vt:lpstr>ﾁｰﾑ名</vt:lpstr>
      <vt:lpstr>ﾀｲﾑﾃｰﾌﾞﾙ</vt:lpstr>
      <vt:lpstr>ﾚｷﾞｭﾗｰの部1次ﾘｰｸﾞ表</vt:lpstr>
      <vt:lpstr>ﾚｷﾞｭﾗｰの部2次ﾘｰｸﾞ表</vt:lpstr>
      <vt:lpstr>ジュニアの部リーグ表</vt:lpstr>
      <vt:lpstr>ﾚｷﾞｭﾗｰの部トーナメント表</vt:lpstr>
      <vt:lpstr>ジュニアの部決勝ﾄｰﾅﾒﾝﾄ表</vt:lpstr>
      <vt:lpstr>座席表&amp;割当練習</vt:lpstr>
      <vt:lpstr>ﾀｲﾑﾃｰﾌﾞﾙ!Print_Area</vt:lpstr>
      <vt:lpstr>ﾁｰﾑ名!Print_Area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kyota</dc:creator>
  <cp:lastModifiedBy>kyota saito</cp:lastModifiedBy>
  <cp:lastPrinted>2019-06-02T07:16:28Z</cp:lastPrinted>
  <dcterms:created xsi:type="dcterms:W3CDTF">2015-02-25T08:58:39Z</dcterms:created>
  <dcterms:modified xsi:type="dcterms:W3CDTF">2019-06-02T13:24:20Z</dcterms:modified>
</cp:coreProperties>
</file>