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1400" windowHeight="8025" activeTab="1"/>
  </bookViews>
  <sheets>
    <sheet name="ﾁｰﾑ名" sheetId="1" r:id="rId1"/>
    <sheet name="ﾀｲﾑﾃｰﾌﾞﾙ" sheetId="22" r:id="rId2"/>
    <sheet name="ﾘｰｸﾞ表" sheetId="18" r:id="rId3"/>
    <sheet name="ﾄｰﾅﾒﾝﾄ表" sheetId="4" r:id="rId4"/>
  </sheets>
  <definedNames>
    <definedName name="_xlnm.Print_Area" localSheetId="1">ﾀｲﾑﾃｰﾌﾞﾙ!$B$1:$AY$45</definedName>
    <definedName name="_xlnm.Print_Area" localSheetId="3">ﾄｰﾅﾒﾝﾄ表!$A$1:$BC$41</definedName>
  </definedNames>
  <calcPr calcId="125725"/>
</workbook>
</file>

<file path=xl/calcChain.xml><?xml version="1.0" encoding="utf-8"?>
<calcChain xmlns="http://schemas.openxmlformats.org/spreadsheetml/2006/main">
  <c r="F26" i="22"/>
  <c r="H26"/>
  <c r="Q25"/>
  <c r="O25"/>
  <c r="F14"/>
  <c r="L8" i="18"/>
  <c r="Q32" i="22" l="1"/>
  <c r="O32"/>
  <c r="Q31"/>
  <c r="O31"/>
  <c r="Q30"/>
  <c r="O30"/>
  <c r="Q29"/>
  <c r="O29"/>
  <c r="Q26"/>
  <c r="O26"/>
  <c r="Q24"/>
  <c r="O24"/>
  <c r="Q23"/>
  <c r="O23"/>
  <c r="Q22"/>
  <c r="O22"/>
  <c r="Q21"/>
  <c r="O21"/>
  <c r="Q20"/>
  <c r="O20"/>
  <c r="Q19"/>
  <c r="O19"/>
  <c r="Q18"/>
  <c r="O18"/>
  <c r="Q17"/>
  <c r="O17"/>
  <c r="Q16"/>
  <c r="O16"/>
  <c r="Q15"/>
  <c r="O15"/>
  <c r="Q14"/>
  <c r="O14"/>
  <c r="Q13"/>
  <c r="O13"/>
  <c r="Q12"/>
  <c r="O12"/>
  <c r="Q11"/>
  <c r="O11"/>
  <c r="Q10"/>
  <c r="O10"/>
  <c r="Q9"/>
  <c r="O9"/>
  <c r="Q8"/>
  <c r="O8"/>
  <c r="Q7"/>
  <c r="O7"/>
  <c r="Q6"/>
  <c r="O6"/>
  <c r="Q5"/>
  <c r="O5"/>
  <c r="H32" l="1"/>
  <c r="F32"/>
  <c r="H31"/>
  <c r="F31"/>
  <c r="H30"/>
  <c r="F30"/>
  <c r="H29"/>
  <c r="F29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H13"/>
  <c r="F13"/>
  <c r="H12"/>
  <c r="F12"/>
  <c r="H11"/>
  <c r="F11"/>
  <c r="H10"/>
  <c r="F10"/>
  <c r="H9"/>
  <c r="F9"/>
  <c r="H8"/>
  <c r="F8"/>
  <c r="H7"/>
  <c r="F7"/>
  <c r="H6"/>
  <c r="F6"/>
  <c r="H5"/>
  <c r="F5"/>
  <c r="U41" i="4" l="1"/>
  <c r="AC41"/>
  <c r="Y41"/>
  <c r="AG41"/>
  <c r="Q41"/>
  <c r="AW23"/>
  <c r="AG23"/>
  <c r="Q23"/>
  <c r="I23"/>
  <c r="AO23"/>
  <c r="Y23"/>
  <c r="BA23"/>
  <c r="E23"/>
  <c r="U23"/>
  <c r="AK23"/>
  <c r="AS23"/>
  <c r="AC23"/>
  <c r="M23"/>
  <c r="A23" l="1"/>
  <c r="R32" i="18"/>
  <c r="O32"/>
  <c r="Z32" s="1"/>
  <c r="L32"/>
  <c r="I32"/>
  <c r="F32"/>
  <c r="C32"/>
  <c r="U30"/>
  <c r="O30"/>
  <c r="Z30" s="1"/>
  <c r="L30"/>
  <c r="I30"/>
  <c r="F30"/>
  <c r="C30"/>
  <c r="U28"/>
  <c r="R28"/>
  <c r="L28"/>
  <c r="I28"/>
  <c r="F28"/>
  <c r="C28"/>
  <c r="U26"/>
  <c r="AB26" s="1"/>
  <c r="R26"/>
  <c r="O26"/>
  <c r="I26"/>
  <c r="F26"/>
  <c r="C26"/>
  <c r="U24"/>
  <c r="R24"/>
  <c r="O24"/>
  <c r="L24"/>
  <c r="F24"/>
  <c r="C24"/>
  <c r="U22"/>
  <c r="R22"/>
  <c r="AB22" s="1"/>
  <c r="O22"/>
  <c r="L22"/>
  <c r="I22"/>
  <c r="C22"/>
  <c r="U20"/>
  <c r="R20"/>
  <c r="O20"/>
  <c r="L20"/>
  <c r="AB20" s="1"/>
  <c r="I20"/>
  <c r="F20"/>
  <c r="AE46"/>
  <c r="AE45"/>
  <c r="AB45"/>
  <c r="L45"/>
  <c r="I45"/>
  <c r="F45"/>
  <c r="C45"/>
  <c r="AE44"/>
  <c r="AE43"/>
  <c r="AB43"/>
  <c r="O43"/>
  <c r="I43"/>
  <c r="F43"/>
  <c r="C43"/>
  <c r="Z43" s="1"/>
  <c r="AE42"/>
  <c r="AE41"/>
  <c r="Z41"/>
  <c r="O41"/>
  <c r="L41"/>
  <c r="F41"/>
  <c r="C41"/>
  <c r="AB41" s="1"/>
  <c r="AE40"/>
  <c r="AE39"/>
  <c r="AB39"/>
  <c r="O39"/>
  <c r="L39"/>
  <c r="I39"/>
  <c r="C39"/>
  <c r="Z39" s="1"/>
  <c r="AE38"/>
  <c r="AE37"/>
  <c r="O37"/>
  <c r="L37"/>
  <c r="I37"/>
  <c r="F37"/>
  <c r="AB37" s="1"/>
  <c r="AE33"/>
  <c r="AE32"/>
  <c r="AB32"/>
  <c r="AE31"/>
  <c r="AE30"/>
  <c r="AE29"/>
  <c r="AE28"/>
  <c r="Z28"/>
  <c r="X28"/>
  <c r="AB28"/>
  <c r="AE27"/>
  <c r="AE26"/>
  <c r="AE25"/>
  <c r="AE24"/>
  <c r="AB24"/>
  <c r="Z24"/>
  <c r="X24"/>
  <c r="AE23"/>
  <c r="AE22"/>
  <c r="Z22"/>
  <c r="AE21"/>
  <c r="AE20"/>
  <c r="Z20"/>
  <c r="X20"/>
  <c r="R16"/>
  <c r="O16"/>
  <c r="L16"/>
  <c r="I16"/>
  <c r="AB16" s="1"/>
  <c r="F16"/>
  <c r="C16"/>
  <c r="U14"/>
  <c r="O14"/>
  <c r="L14"/>
  <c r="I14"/>
  <c r="F14"/>
  <c r="C14"/>
  <c r="Z14" s="1"/>
  <c r="U12"/>
  <c r="R12"/>
  <c r="L12"/>
  <c r="I12"/>
  <c r="X12" s="1"/>
  <c r="F12"/>
  <c r="C12"/>
  <c r="U10"/>
  <c r="R10"/>
  <c r="O10"/>
  <c r="I10"/>
  <c r="F10"/>
  <c r="C10"/>
  <c r="AB10" s="1"/>
  <c r="U8"/>
  <c r="R8"/>
  <c r="O8"/>
  <c r="AB8"/>
  <c r="F8"/>
  <c r="C8"/>
  <c r="U6"/>
  <c r="R6"/>
  <c r="O6"/>
  <c r="L6"/>
  <c r="I6"/>
  <c r="C6"/>
  <c r="Z6" s="1"/>
  <c r="U4"/>
  <c r="R4"/>
  <c r="O4"/>
  <c r="L4"/>
  <c r="Z4" s="1"/>
  <c r="I4"/>
  <c r="F4"/>
  <c r="AB14"/>
  <c r="Z12"/>
  <c r="Z10"/>
  <c r="X10"/>
  <c r="AB6"/>
  <c r="AE17"/>
  <c r="AE16"/>
  <c r="AE15"/>
  <c r="AE14"/>
  <c r="AE13"/>
  <c r="AE12"/>
  <c r="AE11"/>
  <c r="AE10"/>
  <c r="AE9"/>
  <c r="AE8"/>
  <c r="AE7"/>
  <c r="AE6"/>
  <c r="AE5"/>
  <c r="AE4"/>
  <c r="Z26" l="1"/>
  <c r="X32"/>
  <c r="AC32" s="1"/>
  <c r="X37"/>
  <c r="Z37"/>
  <c r="AC20"/>
  <c r="AC24"/>
  <c r="AC28"/>
  <c r="AC12"/>
  <c r="X41"/>
  <c r="AC41" s="1"/>
  <c r="X45"/>
  <c r="Z45"/>
  <c r="X39"/>
  <c r="AC39" s="1"/>
  <c r="X43"/>
  <c r="AC43" s="1"/>
  <c r="AB30"/>
  <c r="X22"/>
  <c r="AC22" s="1"/>
  <c r="X26"/>
  <c r="X30"/>
  <c r="AC30" s="1"/>
  <c r="X8"/>
  <c r="AB12"/>
  <c r="Z8"/>
  <c r="X14"/>
  <c r="AC14" s="1"/>
  <c r="X16"/>
  <c r="X6"/>
  <c r="AC6" s="1"/>
  <c r="Z16"/>
  <c r="AB4"/>
  <c r="X4"/>
  <c r="AC4" s="1"/>
  <c r="AC10"/>
  <c r="AC26" l="1"/>
  <c r="AC37"/>
  <c r="AC8"/>
  <c r="AC45"/>
  <c r="AC16"/>
</calcChain>
</file>

<file path=xl/sharedStrings.xml><?xml version="1.0" encoding="utf-8"?>
<sst xmlns="http://schemas.openxmlformats.org/spreadsheetml/2006/main" count="618" uniqueCount="200">
  <si>
    <t>チーム名</t>
    <rPh sb="3" eb="4">
      <t>メイ</t>
    </rPh>
    <phoneticPr fontId="3"/>
  </si>
  <si>
    <t>レギュラーの部</t>
    <rPh sb="6" eb="7">
      <t>ブ</t>
    </rPh>
    <phoneticPr fontId="3"/>
  </si>
  <si>
    <t>会津若松市</t>
    <rPh sb="0" eb="2">
      <t>アイヅ</t>
    </rPh>
    <rPh sb="2" eb="4">
      <t>ワカマツ</t>
    </rPh>
    <rPh sb="4" eb="5">
      <t>シ</t>
    </rPh>
    <phoneticPr fontId="3"/>
  </si>
  <si>
    <t>選手宣誓</t>
    <rPh sb="0" eb="2">
      <t>センシュ</t>
    </rPh>
    <rPh sb="2" eb="4">
      <t>センセイ</t>
    </rPh>
    <phoneticPr fontId="3"/>
  </si>
  <si>
    <t>所在地</t>
    <phoneticPr fontId="3"/>
  </si>
  <si>
    <t>試合</t>
    <rPh sb="0" eb="2">
      <t>シアイ</t>
    </rPh>
    <phoneticPr fontId="1"/>
  </si>
  <si>
    <t>時間</t>
    <rPh sb="0" eb="2">
      <t>ジカン</t>
    </rPh>
    <phoneticPr fontId="1"/>
  </si>
  <si>
    <t>オフィシャル席を
背にして左サイド</t>
    <rPh sb="6" eb="7">
      <t>セキ</t>
    </rPh>
    <rPh sb="9" eb="10">
      <t>セ</t>
    </rPh>
    <rPh sb="13" eb="14">
      <t>ヒダリ</t>
    </rPh>
    <phoneticPr fontId="1"/>
  </si>
  <si>
    <t>対</t>
    <rPh sb="0" eb="1">
      <t>タイ</t>
    </rPh>
    <phoneticPr fontId="1"/>
  </si>
  <si>
    <t>オフィシャル席を
背にして右サイド</t>
    <rPh sb="6" eb="7">
      <t>セキ</t>
    </rPh>
    <rPh sb="13" eb="14">
      <t>ミギ</t>
    </rPh>
    <phoneticPr fontId="1"/>
  </si>
  <si>
    <t>予選リーグ</t>
    <rPh sb="0" eb="2">
      <t>ヨセン</t>
    </rPh>
    <phoneticPr fontId="1"/>
  </si>
  <si>
    <t>－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</si>
  <si>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</si>
  <si>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</si>
  <si>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</si>
  <si>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</si>
  <si>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</si>
  <si>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勝－分－敗</t>
    <rPh sb="0" eb="1">
      <t>ショウ</t>
    </rPh>
    <rPh sb="2" eb="3">
      <t>ブン</t>
    </rPh>
    <rPh sb="4" eb="5">
      <t>ハイ</t>
    </rPh>
    <phoneticPr fontId="1"/>
  </si>
  <si>
    <t>勝点</t>
    <rPh sb="0" eb="1">
      <t>カ</t>
    </rPh>
    <rPh sb="1" eb="2">
      <t>テン</t>
    </rPh>
    <phoneticPr fontId="1"/>
  </si>
  <si>
    <t>人数</t>
    <rPh sb="0" eb="2">
      <t>ニンズウ</t>
    </rPh>
    <phoneticPr fontId="1"/>
  </si>
  <si>
    <t>順位</t>
    <rPh sb="0" eb="2">
      <t>ジュンイ</t>
    </rPh>
    <phoneticPr fontId="1"/>
  </si>
  <si>
    <t xml:space="preserve"> 内</t>
    <rPh sb="1" eb="2">
      <t>ナイ</t>
    </rPh>
    <phoneticPr fontId="1"/>
  </si>
  <si>
    <t xml:space="preserve"> 相</t>
    <rPh sb="1" eb="2">
      <t>ショウ</t>
    </rPh>
    <phoneticPr fontId="1"/>
  </si>
  <si>
    <t>－</t>
  </si>
  <si>
    <t>６</t>
    <phoneticPr fontId="1"/>
  </si>
  <si>
    <t>７</t>
    <phoneticPr fontId="1"/>
  </si>
  <si>
    <t xml:space="preserve"> 内</t>
  </si>
  <si>
    <t xml:space="preserve"> 相</t>
  </si>
  <si>
    <t>新鶴ファイターズ</t>
    <rPh sb="0" eb="2">
      <t>ニイツル</t>
    </rPh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</si>
  <si>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</si>
  <si>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</si>
  <si>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</si>
  <si>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</si>
  <si>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</si>
  <si>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１０</t>
    <phoneticPr fontId="1"/>
  </si>
  <si>
    <t>１４</t>
    <phoneticPr fontId="1"/>
  </si>
  <si>
    <t>レギュラー
決勝</t>
    <rPh sb="6" eb="8">
      <t>ケッショウ</t>
    </rPh>
    <phoneticPr fontId="1"/>
  </si>
  <si>
    <t>北（Ｂ）コート</t>
    <rPh sb="0" eb="1">
      <t>キタ</t>
    </rPh>
    <phoneticPr fontId="4"/>
  </si>
  <si>
    <t>城西レッドウイングス</t>
    <rPh sb="0" eb="2">
      <t>ジョウサイ</t>
    </rPh>
    <phoneticPr fontId="3"/>
  </si>
  <si>
    <t>ジュニアの部</t>
    <phoneticPr fontId="3"/>
  </si>
  <si>
    <t>福島市</t>
    <rPh sb="0" eb="3">
      <t>フクシマシ</t>
    </rPh>
    <phoneticPr fontId="3"/>
  </si>
  <si>
    <t>鳥川トレルンジャー</t>
    <rPh sb="0" eb="2">
      <t>トリカワ</t>
    </rPh>
    <phoneticPr fontId="3"/>
  </si>
  <si>
    <t>鳥川ライジングファルコン</t>
    <rPh sb="0" eb="2">
      <t>トリカワ</t>
    </rPh>
    <phoneticPr fontId="1"/>
  </si>
  <si>
    <t>緑ヶ丘ドッジボールスポーツ少年団</t>
    <rPh sb="0" eb="3">
      <t>ミドリガオカ</t>
    </rPh>
    <rPh sb="13" eb="16">
      <t>ショウネンダン</t>
    </rPh>
    <phoneticPr fontId="1"/>
  </si>
  <si>
    <t>郡山市</t>
    <rPh sb="0" eb="2">
      <t>コオリヤマ</t>
    </rPh>
    <rPh sb="2" eb="3">
      <t>シ</t>
    </rPh>
    <phoneticPr fontId="3"/>
  </si>
  <si>
    <t>館ジャングルー</t>
    <rPh sb="0" eb="1">
      <t>ヤカタ</t>
    </rPh>
    <phoneticPr fontId="1"/>
  </si>
  <si>
    <t>宮城県仙台市</t>
    <rPh sb="0" eb="3">
      <t>ミヤギケン</t>
    </rPh>
    <rPh sb="3" eb="6">
      <t>センダイシ</t>
    </rPh>
    <phoneticPr fontId="1"/>
  </si>
  <si>
    <t>本宮市</t>
    <rPh sb="0" eb="3">
      <t>モトミヤシ</t>
    </rPh>
    <phoneticPr fontId="1"/>
  </si>
  <si>
    <t>会津美里町</t>
    <rPh sb="0" eb="5">
      <t>アイヅミサトマチ</t>
    </rPh>
    <phoneticPr fontId="1"/>
  </si>
  <si>
    <t>鶴城ファイターズ</t>
    <rPh sb="0" eb="2">
      <t>カクジョウ</t>
    </rPh>
    <phoneticPr fontId="1"/>
  </si>
  <si>
    <t>新鶴ファイターズＪｒ</t>
    <rPh sb="0" eb="2">
      <t>ニイツル</t>
    </rPh>
    <phoneticPr fontId="1"/>
  </si>
  <si>
    <t>門田パープルソウル</t>
    <rPh sb="0" eb="2">
      <t>モンデン</t>
    </rPh>
    <phoneticPr fontId="1"/>
  </si>
  <si>
    <t>永盛ミュートス・キッズ</t>
    <rPh sb="0" eb="2">
      <t>ナガモリ</t>
    </rPh>
    <phoneticPr fontId="1"/>
  </si>
  <si>
    <t>須賀川ブルーインパルス</t>
    <rPh sb="0" eb="3">
      <t>スカガワ</t>
    </rPh>
    <phoneticPr fontId="1"/>
  </si>
  <si>
    <t>須賀川市</t>
    <rPh sb="0" eb="4">
      <t>スカガワシ</t>
    </rPh>
    <phoneticPr fontId="1"/>
  </si>
  <si>
    <t>須賀川西スポーツ少年団ガッキーズ</t>
    <rPh sb="0" eb="3">
      <t>スカガワ</t>
    </rPh>
    <rPh sb="3" eb="4">
      <t>ニシ</t>
    </rPh>
    <rPh sb="8" eb="11">
      <t>ショウネンダン</t>
    </rPh>
    <phoneticPr fontId="1"/>
  </si>
  <si>
    <t>１１</t>
    <phoneticPr fontId="1"/>
  </si>
  <si>
    <t>１２</t>
    <phoneticPr fontId="1"/>
  </si>
  <si>
    <t>１３</t>
    <phoneticPr fontId="1"/>
  </si>
  <si>
    <t>１５</t>
    <phoneticPr fontId="4"/>
  </si>
  <si>
    <t>１６</t>
    <phoneticPr fontId="4"/>
  </si>
  <si>
    <t>１７</t>
    <phoneticPr fontId="4"/>
  </si>
  <si>
    <t>１８</t>
    <phoneticPr fontId="4"/>
  </si>
  <si>
    <t>１９</t>
    <phoneticPr fontId="4"/>
  </si>
  <si>
    <t>１７</t>
    <phoneticPr fontId="4"/>
  </si>
  <si>
    <t>１８</t>
    <phoneticPr fontId="1"/>
  </si>
  <si>
    <t>１９</t>
    <phoneticPr fontId="1"/>
  </si>
  <si>
    <t>昼休み</t>
  </si>
  <si>
    <t>決勝トーナメント</t>
  </si>
  <si>
    <t>西（Ａ）コート</t>
    <rPh sb="0" eb="1">
      <t>ニシ</t>
    </rPh>
    <phoneticPr fontId="1"/>
  </si>
  <si>
    <t>Ａリーグ</t>
    <phoneticPr fontId="1"/>
  </si>
  <si>
    <t>Ｂリーグ</t>
    <phoneticPr fontId="1"/>
  </si>
  <si>
    <t>Ｊリーグ</t>
    <phoneticPr fontId="1"/>
  </si>
  <si>
    <t>☆</t>
    <phoneticPr fontId="1"/>
  </si>
  <si>
    <t>会津ドッジボール協会　親善大会</t>
    <rPh sb="8" eb="10">
      <t>キョウカイ</t>
    </rPh>
    <rPh sb="11" eb="13">
      <t>シンゼン</t>
    </rPh>
    <phoneticPr fontId="1"/>
  </si>
  <si>
    <t>会津ドッジボール協会　親善大会</t>
    <rPh sb="0" eb="2">
      <t>アイヅ</t>
    </rPh>
    <rPh sb="8" eb="10">
      <t>キョウカイ</t>
    </rPh>
    <rPh sb="11" eb="13">
      <t>シンゼン</t>
    </rPh>
    <rPh sb="13" eb="15">
      <t>タイカイ</t>
    </rPh>
    <phoneticPr fontId="1"/>
  </si>
  <si>
    <t>緑ヶ丘ドッジボールスポーツ少年団Ｊｒ</t>
    <phoneticPr fontId="4"/>
  </si>
  <si>
    <t>須賀川西スポーツ少年団ガッキーズ</t>
    <phoneticPr fontId="4"/>
  </si>
  <si>
    <t>新鶴ファイターズＪｒ</t>
    <phoneticPr fontId="4"/>
  </si>
  <si>
    <t>モンパーキッズ</t>
    <phoneticPr fontId="4"/>
  </si>
  <si>
    <t>鳥川トレルンジャー</t>
    <phoneticPr fontId="4"/>
  </si>
  <si>
    <t>城西レッドウイングス</t>
    <phoneticPr fontId="4"/>
  </si>
  <si>
    <t>城西レッドウイングス</t>
    <rPh sb="0" eb="2">
      <t>ジョウサイ</t>
    </rPh>
    <phoneticPr fontId="4"/>
  </si>
  <si>
    <t>城西レッドウイングス</t>
    <phoneticPr fontId="4"/>
  </si>
  <si>
    <t>鳥川ライジングファルコン</t>
    <phoneticPr fontId="4"/>
  </si>
  <si>
    <t>Ａｏｉトップガン</t>
    <phoneticPr fontId="4"/>
  </si>
  <si>
    <t>館ジャングルー</t>
    <phoneticPr fontId="4"/>
  </si>
  <si>
    <t>鶴城ファイターズ</t>
    <phoneticPr fontId="4"/>
  </si>
  <si>
    <t>ブルースターキング</t>
    <phoneticPr fontId="4"/>
  </si>
  <si>
    <t>ＷＡＮＯドリームズ</t>
    <phoneticPr fontId="4"/>
  </si>
  <si>
    <t>永盛ミュートス・キッズ</t>
    <phoneticPr fontId="4"/>
  </si>
  <si>
    <t>新鶴ファイターズ</t>
    <phoneticPr fontId="4"/>
  </si>
  <si>
    <t>キッズソルジャー</t>
    <phoneticPr fontId="4"/>
  </si>
  <si>
    <t>門田パープルソウル</t>
    <phoneticPr fontId="4"/>
  </si>
  <si>
    <t>鳥川トレルンジャー</t>
    <phoneticPr fontId="4"/>
  </si>
  <si>
    <t>新鶴ファイターズＪｒ</t>
    <phoneticPr fontId="4"/>
  </si>
  <si>
    <t>緑ヶ丘ドッジボールスポーツ少年団Ｊｒ</t>
    <phoneticPr fontId="1"/>
  </si>
  <si>
    <t>モンパーキッズ</t>
    <phoneticPr fontId="1"/>
  </si>
  <si>
    <t>緑ヶ丘ドッジボールスポーツ少年団</t>
    <phoneticPr fontId="4"/>
  </si>
  <si>
    <t>本宮ドッジボールスポーツ少年団</t>
    <phoneticPr fontId="4"/>
  </si>
  <si>
    <t>ブルースターキング</t>
    <phoneticPr fontId="1"/>
  </si>
  <si>
    <t>ＷＡＮＯドリームズ</t>
  </si>
  <si>
    <t>ＷＡＮＯドリームズ</t>
    <phoneticPr fontId="1"/>
  </si>
  <si>
    <t>須賀川ブルーインパルス</t>
    <phoneticPr fontId="4"/>
  </si>
  <si>
    <t>西36</t>
    <rPh sb="0" eb="1">
      <t>ニシ</t>
    </rPh>
    <phoneticPr fontId="1"/>
  </si>
  <si>
    <t>西34</t>
    <rPh sb="0" eb="1">
      <t>ニシ</t>
    </rPh>
    <phoneticPr fontId="1"/>
  </si>
  <si>
    <t>西35</t>
    <rPh sb="0" eb="1">
      <t>ニシ</t>
    </rPh>
    <phoneticPr fontId="1"/>
  </si>
  <si>
    <t>西27</t>
    <rPh sb="0" eb="1">
      <t>ニシ</t>
    </rPh>
    <phoneticPr fontId="1"/>
  </si>
  <si>
    <t>西28</t>
    <rPh sb="0" eb="1">
      <t>ニシ</t>
    </rPh>
    <phoneticPr fontId="1"/>
  </si>
  <si>
    <t>西29</t>
    <rPh sb="0" eb="1">
      <t>ニシ</t>
    </rPh>
    <phoneticPr fontId="1"/>
  </si>
  <si>
    <t>東27</t>
    <rPh sb="0" eb="1">
      <t>ヒガシ</t>
    </rPh>
    <phoneticPr fontId="1"/>
  </si>
  <si>
    <t>東28</t>
    <rPh sb="0" eb="1">
      <t>ヒガシ</t>
    </rPh>
    <phoneticPr fontId="1"/>
  </si>
  <si>
    <t>東29</t>
    <rPh sb="0" eb="1">
      <t>ヒガシ</t>
    </rPh>
    <phoneticPr fontId="1"/>
  </si>
  <si>
    <t>西30</t>
    <rPh sb="0" eb="1">
      <t>ニシ</t>
    </rPh>
    <phoneticPr fontId="1"/>
  </si>
  <si>
    <t>東30</t>
    <rPh sb="0" eb="1">
      <t>ヒガシ</t>
    </rPh>
    <phoneticPr fontId="1"/>
  </si>
  <si>
    <t>西33</t>
    <rPh sb="0" eb="1">
      <t>ニシ</t>
    </rPh>
    <phoneticPr fontId="1"/>
  </si>
  <si>
    <t>西31</t>
    <rPh sb="0" eb="1">
      <t>ニシ</t>
    </rPh>
    <phoneticPr fontId="1"/>
  </si>
  <si>
    <t>西32</t>
    <rPh sb="0" eb="1">
      <t>ニシ</t>
    </rPh>
    <phoneticPr fontId="1"/>
  </si>
  <si>
    <t>東31</t>
    <rPh sb="0" eb="1">
      <t>ヒガシ</t>
    </rPh>
    <phoneticPr fontId="1"/>
  </si>
  <si>
    <t>東32</t>
    <rPh sb="0" eb="1">
      <t>ヒガシ</t>
    </rPh>
    <phoneticPr fontId="1"/>
  </si>
  <si>
    <t>東33</t>
    <rPh sb="0" eb="1">
      <t>ヒガシ</t>
    </rPh>
    <phoneticPr fontId="1"/>
  </si>
  <si>
    <t>エキシュビション・マッチ（シニア戦（予定））</t>
    <rPh sb="16" eb="17">
      <t>セン</t>
    </rPh>
    <rPh sb="18" eb="20">
      <t>ヨテイ</t>
    </rPh>
    <phoneticPr fontId="4"/>
  </si>
  <si>
    <t>エキシュビション・マッチ（シニア戦（予定））</t>
    <phoneticPr fontId="4"/>
  </si>
  <si>
    <t>会津ドッジボール協会　親善大会</t>
  </si>
  <si>
    <t>Ａリーグ</t>
    <phoneticPr fontId="1"/>
  </si>
  <si>
    <t>Ｂリーグ</t>
    <phoneticPr fontId="1"/>
  </si>
  <si>
    <t>Ｊリーグ</t>
    <phoneticPr fontId="1"/>
  </si>
  <si>
    <t>レギュラーの部</t>
    <rPh sb="6" eb="7">
      <t>ブ</t>
    </rPh>
    <phoneticPr fontId="4"/>
  </si>
  <si>
    <t>ジュニアの部</t>
    <rPh sb="5" eb="6">
      <t>ブ</t>
    </rPh>
    <phoneticPr fontId="4"/>
  </si>
  <si>
    <t>本宮ドッジボール
　スポーツ少年団</t>
    <phoneticPr fontId="4"/>
  </si>
  <si>
    <t>須賀川
ブルーインパルス</t>
    <phoneticPr fontId="4"/>
  </si>
  <si>
    <t>モンパーキッズ</t>
    <phoneticPr fontId="4"/>
  </si>
  <si>
    <t>会</t>
    <rPh sb="0" eb="1">
      <t>カイ</t>
    </rPh>
    <phoneticPr fontId="4"/>
  </si>
  <si>
    <t>津</t>
    <rPh sb="0" eb="1">
      <t>ツ</t>
    </rPh>
    <phoneticPr fontId="4"/>
  </si>
  <si>
    <t>親</t>
    <rPh sb="0" eb="1">
      <t>オヤ</t>
    </rPh>
    <phoneticPr fontId="4"/>
  </si>
  <si>
    <t>善</t>
    <rPh sb="0" eb="1">
      <t>ゼン</t>
    </rPh>
    <phoneticPr fontId="4"/>
  </si>
  <si>
    <t>緑ヶ丘ドッジボール
　スポーツ少年団Ｊｒ</t>
    <phoneticPr fontId="4"/>
  </si>
  <si>
    <t>須賀川西スポーツ
　少年団ガッキーズ</t>
    <phoneticPr fontId="4"/>
  </si>
  <si>
    <t>緑ヶ丘ドッジボール
　スポーツ少年団</t>
    <phoneticPr fontId="4"/>
  </si>
  <si>
    <t>レギュラーの部</t>
    <phoneticPr fontId="1"/>
  </si>
  <si>
    <t>ジュニアの部</t>
    <phoneticPr fontId="1"/>
  </si>
  <si>
    <t>Aﾘｰｸﾞ
1位</t>
    <rPh sb="7" eb="8">
      <t>イ</t>
    </rPh>
    <phoneticPr fontId="3"/>
  </si>
  <si>
    <t>Aﾘｰｸﾞ
7位</t>
    <rPh sb="7" eb="8">
      <t>イ</t>
    </rPh>
    <phoneticPr fontId="3"/>
  </si>
  <si>
    <t>Aﾘｰｸﾞ
3位</t>
    <rPh sb="7" eb="8">
      <t>イ</t>
    </rPh>
    <phoneticPr fontId="3"/>
  </si>
  <si>
    <t>Aﾘｰｸﾞ
6位</t>
    <rPh sb="7" eb="8">
      <t>イ</t>
    </rPh>
    <phoneticPr fontId="3"/>
  </si>
  <si>
    <t>Aﾘｰｸﾞ
2位</t>
    <rPh sb="7" eb="8">
      <t>イ</t>
    </rPh>
    <phoneticPr fontId="3"/>
  </si>
  <si>
    <t>Aﾘｰｸﾞ
5位</t>
    <rPh sb="7" eb="8">
      <t>イ</t>
    </rPh>
    <phoneticPr fontId="3"/>
  </si>
  <si>
    <t>Aﾘｰｸﾞ
4位</t>
    <rPh sb="7" eb="8">
      <t>イ</t>
    </rPh>
    <phoneticPr fontId="3"/>
  </si>
  <si>
    <t>Bﾘｰｸﾞ
4位</t>
    <rPh sb="7" eb="8">
      <t>イ</t>
    </rPh>
    <phoneticPr fontId="3"/>
  </si>
  <si>
    <t>Bﾘｰｸﾞ
5位</t>
    <rPh sb="7" eb="8">
      <t>イ</t>
    </rPh>
    <phoneticPr fontId="3"/>
  </si>
  <si>
    <t>Bﾘｰｸﾞ
2位</t>
    <rPh sb="7" eb="8">
      <t>イ</t>
    </rPh>
    <phoneticPr fontId="3"/>
  </si>
  <si>
    <t>Bﾘｰｸﾞ
6位</t>
    <rPh sb="7" eb="8">
      <t>イ</t>
    </rPh>
    <phoneticPr fontId="3"/>
  </si>
  <si>
    <t>Bﾘｰｸﾞ
3位</t>
    <rPh sb="7" eb="8">
      <t>イ</t>
    </rPh>
    <phoneticPr fontId="3"/>
  </si>
  <si>
    <t>Bﾘｰｸﾞ
7位</t>
    <rPh sb="7" eb="8">
      <t>イ</t>
    </rPh>
    <phoneticPr fontId="3"/>
  </si>
  <si>
    <t>Bﾘｰｸﾞ
1位</t>
    <rPh sb="7" eb="8">
      <t>イ</t>
    </rPh>
    <phoneticPr fontId="3"/>
  </si>
  <si>
    <t>Jﾘｰｸﾞ
1位</t>
    <rPh sb="7" eb="8">
      <t>イ</t>
    </rPh>
    <phoneticPr fontId="3"/>
  </si>
  <si>
    <t>Jﾘｰｸﾞ
5位</t>
    <rPh sb="7" eb="8">
      <t>イ</t>
    </rPh>
    <phoneticPr fontId="3"/>
  </si>
  <si>
    <t>Jﾘｰｸﾞ
3位</t>
    <rPh sb="7" eb="8">
      <t>イ</t>
    </rPh>
    <phoneticPr fontId="3"/>
  </si>
  <si>
    <t>Jﾘｰｸﾞ
4位</t>
    <rPh sb="7" eb="8">
      <t>イ</t>
    </rPh>
    <phoneticPr fontId="3"/>
  </si>
  <si>
    <t>Jﾘｰｸﾞ
2位</t>
    <rPh sb="7" eb="8">
      <t>イ</t>
    </rPh>
    <phoneticPr fontId="3"/>
  </si>
  <si>
    <t>Ａｏｉトップガン</t>
    <phoneticPr fontId="1"/>
  </si>
  <si>
    <t>本宮ドッジボールスポーツ少年団</t>
    <phoneticPr fontId="1"/>
  </si>
  <si>
    <t>キッズソルジャー</t>
    <phoneticPr fontId="1"/>
  </si>
  <si>
    <t>レ準決勝</t>
    <rPh sb="1" eb="2">
      <t>ジュン</t>
    </rPh>
    <rPh sb="2" eb="4">
      <t>ケッショウ</t>
    </rPh>
    <phoneticPr fontId="1"/>
  </si>
  <si>
    <t>Jr.決勝</t>
    <rPh sb="3" eb="5">
      <t>ケッショウ</t>
    </rPh>
    <phoneticPr fontId="4"/>
  </si>
  <si>
    <t>レ準決勝</t>
    <rPh sb="1" eb="4">
      <t>ジュンケッショウ</t>
    </rPh>
    <phoneticPr fontId="1"/>
  </si>
  <si>
    <t>予選リーグ勝敗表</t>
    <rPh sb="0" eb="2">
      <t>ヨセン</t>
    </rPh>
    <rPh sb="5" eb="7">
      <t>ショウハイ</t>
    </rPh>
    <rPh sb="7" eb="8">
      <t>ヒョウ</t>
    </rPh>
    <phoneticPr fontId="1"/>
  </si>
  <si>
    <t>会津ドッジボール協会　親善大会　タイムテーブル</t>
    <rPh sb="0" eb="2">
      <t>アイヅ</t>
    </rPh>
    <rPh sb="8" eb="10">
      <t>キョウカイ</t>
    </rPh>
    <rPh sb="11" eb="13">
      <t>シンゼン</t>
    </rPh>
    <rPh sb="13" eb="15">
      <t>タイカイ</t>
    </rPh>
    <phoneticPr fontId="1"/>
  </si>
  <si>
    <t>会</t>
  </si>
  <si>
    <t>津</t>
  </si>
  <si>
    <t>親</t>
  </si>
  <si>
    <t>善</t>
  </si>
  <si>
    <t>チーム</t>
    <phoneticPr fontId="4"/>
  </si>
  <si>
    <t>鳥川ライジングファルコン</t>
  </si>
  <si>
    <t>鳥川ライジング
ファルコン</t>
    <phoneticPr fontId="4"/>
  </si>
  <si>
    <t>－</t>
    <phoneticPr fontId="1"/>
  </si>
  <si>
    <t>館ジャングルー</t>
  </si>
  <si>
    <t>キッズソルジャー</t>
  </si>
  <si>
    <t>緑ヶ丘ドッジボールスポーツ少年団</t>
  </si>
  <si>
    <t>ブルースターキング</t>
  </si>
  <si>
    <t>城西レッドウイングス</t>
  </si>
  <si>
    <t>鶴城ファイターズ</t>
  </si>
  <si>
    <t>須賀川ブルーインパルス</t>
  </si>
  <si>
    <t>本宮ドッジボールスポーツ少年団</t>
  </si>
  <si>
    <t>永盛ミュートス・キッズ</t>
  </si>
  <si>
    <t>Ａｏｉトップガン</t>
  </si>
  <si>
    <t>門田パープルソウル</t>
  </si>
  <si>
    <t>須賀川西スポーツ少年団ガッキーズ</t>
  </si>
  <si>
    <t>緑ヶ丘ドッジボールスポーツ少年団Ｊｒ</t>
  </si>
  <si>
    <t>新鶴ファイターズＪｒ</t>
  </si>
  <si>
    <t>モンパーキッズ</t>
  </si>
  <si>
    <t>鳥川トレルンジャー</t>
  </si>
  <si>
    <t>新鶴ファイターズ</t>
  </si>
  <si>
    <t>鳥川ライジングファルコン</t>
    <phoneticPr fontId="4"/>
  </si>
  <si>
    <t>鳥川ライジングファルコン</t>
    <rPh sb="0" eb="1">
      <t>トリ</t>
    </rPh>
    <rPh sb="1" eb="2">
      <t>カワ</t>
    </rPh>
    <phoneticPr fontId="4"/>
  </si>
  <si>
    <t>ブルースターキング</t>
    <phoneticPr fontId="4"/>
  </si>
  <si>
    <t>ブルースターキング</t>
    <phoneticPr fontId="4"/>
  </si>
  <si>
    <t>1set</t>
    <phoneticPr fontId="1"/>
  </si>
  <si>
    <t>2set</t>
    <phoneticPr fontId="1"/>
  </si>
  <si>
    <t>3set</t>
    <phoneticPr fontId="1"/>
  </si>
</sst>
</file>

<file path=xl/styles.xml><?xml version="1.0" encoding="utf-8"?>
<styleSheet xmlns="http://schemas.openxmlformats.org/spreadsheetml/2006/main">
  <fonts count="4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20"/>
      <color indexed="8"/>
      <name val="Meiryo UI"/>
      <family val="3"/>
      <charset val="128"/>
    </font>
    <font>
      <b/>
      <sz val="24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indexed="8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22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3"/>
      <color indexed="8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9"/>
      <color indexed="8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2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4" xfId="0" applyBorder="1" applyAlignment="1"/>
    <xf numFmtId="0" fontId="8" fillId="0" borderId="0" xfId="0" applyFont="1" applyAlignment="1">
      <alignment horizontal="center" vertical="center"/>
    </xf>
    <xf numFmtId="0" fontId="0" fillId="0" borderId="0" xfId="0" applyBorder="1" applyAlignment="1"/>
    <xf numFmtId="0" fontId="10" fillId="0" borderId="17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/>
    </xf>
    <xf numFmtId="0" fontId="18" fillId="0" borderId="14" xfId="0" applyFont="1" applyFill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15" fillId="0" borderId="0" xfId="0" applyFont="1" applyBorder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/>
    <xf numFmtId="0" fontId="23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18" fillId="0" borderId="14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left" vertical="center" indent="1"/>
    </xf>
    <xf numFmtId="0" fontId="15" fillId="0" borderId="0" xfId="0" applyFont="1" applyFill="1">
      <alignment vertical="center"/>
    </xf>
    <xf numFmtId="0" fontId="29" fillId="2" borderId="0" xfId="0" applyFont="1" applyFill="1">
      <alignment vertical="center"/>
    </xf>
    <xf numFmtId="0" fontId="29" fillId="2" borderId="12" xfId="0" applyFont="1" applyFill="1" applyBorder="1" applyAlignment="1">
      <alignment vertical="center" shrinkToFit="1"/>
    </xf>
    <xf numFmtId="0" fontId="29" fillId="2" borderId="13" xfId="0" applyFont="1" applyFill="1" applyBorder="1" applyAlignment="1">
      <alignment vertical="center" shrinkToFit="1"/>
    </xf>
    <xf numFmtId="0" fontId="29" fillId="2" borderId="13" xfId="0" applyFont="1" applyFill="1" applyBorder="1" applyAlignment="1">
      <alignment horizontal="right" vertical="center"/>
    </xf>
    <xf numFmtId="0" fontId="35" fillId="2" borderId="0" xfId="0" applyFont="1" applyFill="1" applyBorder="1" applyAlignment="1">
      <alignment horizontal="center" vertical="center" shrinkToFit="1"/>
    </xf>
    <xf numFmtId="0" fontId="40" fillId="2" borderId="0" xfId="0" applyFont="1" applyFill="1" applyBorder="1" applyAlignment="1">
      <alignment vertical="center" shrinkToFit="1"/>
    </xf>
    <xf numFmtId="0" fontId="29" fillId="2" borderId="0" xfId="0" applyFont="1" applyFill="1" applyBorder="1" applyAlignment="1">
      <alignment horizontal="center" vertical="center"/>
    </xf>
    <xf numFmtId="0" fontId="29" fillId="2" borderId="0" xfId="0" quotePrefix="1" applyFont="1" applyFill="1" applyBorder="1" applyAlignment="1">
      <alignment horizontal="center" vertical="top"/>
    </xf>
    <xf numFmtId="0" fontId="38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 shrinkToFit="1"/>
    </xf>
    <xf numFmtId="0" fontId="29" fillId="2" borderId="0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0" fontId="29" fillId="2" borderId="0" xfId="0" applyFont="1" applyFill="1" applyBorder="1" applyAlignment="1">
      <alignment vertical="center" shrinkToFit="1"/>
    </xf>
    <xf numFmtId="0" fontId="30" fillId="2" borderId="0" xfId="0" applyFont="1" applyFill="1" applyBorder="1" applyAlignment="1">
      <alignment horizontal="center" vertical="center" shrinkToFit="1"/>
    </xf>
    <xf numFmtId="20" fontId="29" fillId="2" borderId="1" xfId="0" applyNumberFormat="1" applyFont="1" applyFill="1" applyBorder="1" applyAlignment="1">
      <alignment horizontal="right" vertical="center"/>
    </xf>
    <xf numFmtId="0" fontId="29" fillId="2" borderId="1" xfId="0" applyFont="1" applyFill="1" applyBorder="1" applyAlignment="1">
      <alignment vertical="center" shrinkToFit="1"/>
    </xf>
    <xf numFmtId="0" fontId="35" fillId="2" borderId="0" xfId="0" quotePrefix="1" applyFont="1" applyFill="1" applyBorder="1" applyAlignment="1">
      <alignment horizontal="center" vertical="center"/>
    </xf>
    <xf numFmtId="0" fontId="29" fillId="2" borderId="0" xfId="0" applyFont="1" applyFill="1" applyBorder="1">
      <alignment vertical="center"/>
    </xf>
    <xf numFmtId="0" fontId="44" fillId="2" borderId="0" xfId="0" applyFont="1" applyFill="1">
      <alignment vertical="center"/>
    </xf>
    <xf numFmtId="0" fontId="43" fillId="2" borderId="0" xfId="0" applyFont="1" applyFill="1">
      <alignment vertical="center"/>
    </xf>
    <xf numFmtId="20" fontId="29" fillId="2" borderId="0" xfId="0" applyNumberFormat="1" applyFont="1" applyFill="1">
      <alignment vertical="center"/>
    </xf>
    <xf numFmtId="0" fontId="36" fillId="2" borderId="0" xfId="0" applyFont="1" applyFill="1">
      <alignment vertical="center"/>
    </xf>
    <xf numFmtId="20" fontId="29" fillId="3" borderId="14" xfId="0" applyNumberFormat="1" applyFont="1" applyFill="1" applyBorder="1" applyAlignment="1">
      <alignment horizontal="right" vertical="center"/>
    </xf>
    <xf numFmtId="0" fontId="29" fillId="3" borderId="12" xfId="0" applyFont="1" applyFill="1" applyBorder="1" applyAlignment="1">
      <alignment vertical="center" shrinkToFit="1"/>
    </xf>
    <xf numFmtId="0" fontId="36" fillId="3" borderId="14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vertical="center" shrinkToFit="1"/>
    </xf>
    <xf numFmtId="0" fontId="29" fillId="3" borderId="13" xfId="0" applyFont="1" applyFill="1" applyBorder="1" applyAlignment="1">
      <alignment horizontal="right" vertical="center"/>
    </xf>
    <xf numFmtId="0" fontId="29" fillId="2" borderId="8" xfId="0" applyFont="1" applyFill="1" applyBorder="1" applyAlignment="1">
      <alignment horizontal="right" vertical="center"/>
    </xf>
    <xf numFmtId="0" fontId="45" fillId="0" borderId="0" xfId="0" applyFont="1" applyAlignment="1">
      <alignment vertical="top" textRotation="255" wrapText="1"/>
    </xf>
    <xf numFmtId="0" fontId="45" fillId="0" borderId="0" xfId="0" applyFont="1" applyBorder="1" applyAlignment="1">
      <alignment vertical="top" textRotation="255" wrapText="1"/>
    </xf>
    <xf numFmtId="0" fontId="0" fillId="0" borderId="0" xfId="0" applyAlignment="1">
      <alignment vertical="top" textRotation="255" wrapText="1"/>
    </xf>
    <xf numFmtId="20" fontId="29" fillId="2" borderId="14" xfId="0" applyNumberFormat="1" applyFont="1" applyFill="1" applyBorder="1" applyAlignment="1">
      <alignment horizontal="right" vertical="center"/>
    </xf>
    <xf numFmtId="0" fontId="29" fillId="2" borderId="14" xfId="0" applyFont="1" applyFill="1" applyBorder="1" applyAlignment="1">
      <alignment vertical="center" shrinkToFit="1"/>
    </xf>
    <xf numFmtId="0" fontId="33" fillId="2" borderId="0" xfId="0" applyFont="1" applyFill="1" applyBorder="1">
      <alignment vertical="center"/>
    </xf>
    <xf numFmtId="0" fontId="33" fillId="2" borderId="0" xfId="0" applyFont="1" applyFill="1" applyBorder="1" applyAlignment="1">
      <alignment vertical="center"/>
    </xf>
    <xf numFmtId="0" fontId="25" fillId="0" borderId="26" xfId="0" applyFont="1" applyBorder="1">
      <alignment vertical="center"/>
    </xf>
    <xf numFmtId="0" fontId="0" fillId="0" borderId="26" xfId="0" applyBorder="1">
      <alignment vertical="center"/>
    </xf>
    <xf numFmtId="0" fontId="25" fillId="0" borderId="26" xfId="0" applyFont="1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3" fillId="0" borderId="36" xfId="0" applyFont="1" applyBorder="1" applyAlignment="1">
      <alignment vertical="center" shrinkToFit="1"/>
    </xf>
    <xf numFmtId="0" fontId="7" fillId="0" borderId="36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5" fillId="0" borderId="36" xfId="0" applyFont="1" applyBorder="1" applyAlignment="1">
      <alignment horizontal="center" vertical="center" shrinkToFit="1"/>
    </xf>
    <xf numFmtId="0" fontId="36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4" xfId="0" quotePrefix="1" applyBorder="1" applyAlignment="1">
      <alignment horizontal="center" vertical="top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36" xfId="0" quotePrefix="1" applyBorder="1" applyAlignment="1">
      <alignment horizontal="center" vertical="top" shrinkToFit="1"/>
    </xf>
    <xf numFmtId="0" fontId="12" fillId="0" borderId="3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0" fillId="0" borderId="28" xfId="0" quotePrefix="1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4" xfId="0" quotePrefix="1" applyBorder="1" applyAlignment="1">
      <alignment horizontal="center" vertical="top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29" fillId="2" borderId="0" xfId="0" applyFont="1" applyFill="1" applyProtection="1">
      <alignment vertical="center"/>
      <protection locked="0"/>
    </xf>
    <xf numFmtId="0" fontId="29" fillId="2" borderId="3" xfId="0" applyFont="1" applyFill="1" applyBorder="1" applyAlignment="1" applyProtection="1">
      <alignment horizontal="right" vertical="center"/>
      <protection locked="0"/>
    </xf>
    <xf numFmtId="20" fontId="29" fillId="2" borderId="3" xfId="0" applyNumberFormat="1" applyFont="1" applyFill="1" applyBorder="1" applyAlignment="1" applyProtection="1">
      <alignment horizontal="right" vertical="center"/>
      <protection locked="0"/>
    </xf>
    <xf numFmtId="0" fontId="29" fillId="2" borderId="3" xfId="0" applyFont="1" applyFill="1" applyBorder="1" applyAlignment="1" applyProtection="1">
      <alignment vertical="center" shrinkToFit="1"/>
      <protection locked="0"/>
    </xf>
    <xf numFmtId="0" fontId="36" fillId="2" borderId="3" xfId="0" applyFont="1" applyFill="1" applyBorder="1" applyAlignment="1" applyProtection="1">
      <alignment horizontal="center" vertical="center" shrinkToFit="1"/>
      <protection locked="0"/>
    </xf>
    <xf numFmtId="0" fontId="29" fillId="2" borderId="3" xfId="0" applyFont="1" applyFill="1" applyBorder="1" applyAlignment="1" applyProtection="1">
      <alignment horizontal="center" vertical="center" shrinkToFit="1"/>
      <protection locked="0"/>
    </xf>
    <xf numFmtId="0" fontId="29" fillId="2" borderId="14" xfId="0" applyFont="1" applyFill="1" applyBorder="1" applyAlignment="1" applyProtection="1">
      <alignment horizontal="right" vertical="center"/>
      <protection locked="0"/>
    </xf>
    <xf numFmtId="20" fontId="29" fillId="2" borderId="14" xfId="0" applyNumberFormat="1" applyFont="1" applyFill="1" applyBorder="1" applyAlignment="1" applyProtection="1">
      <alignment horizontal="right" vertical="center"/>
      <protection locked="0"/>
    </xf>
    <xf numFmtId="0" fontId="29" fillId="2" borderId="14" xfId="0" applyFont="1" applyFill="1" applyBorder="1" applyAlignment="1" applyProtection="1">
      <alignment vertical="center" shrinkToFit="1"/>
      <protection locked="0"/>
    </xf>
    <xf numFmtId="0" fontId="36" fillId="2" borderId="14" xfId="0" applyFont="1" applyFill="1" applyBorder="1" applyAlignment="1" applyProtection="1">
      <alignment horizontal="center" vertical="center" shrinkToFit="1"/>
      <protection locked="0"/>
    </xf>
    <xf numFmtId="0" fontId="29" fillId="2" borderId="14" xfId="0" applyFont="1" applyFill="1" applyBorder="1" applyAlignment="1" applyProtection="1">
      <alignment horizontal="center" vertical="center" shrinkToFit="1"/>
      <protection locked="0"/>
    </xf>
    <xf numFmtId="0" fontId="29" fillId="3" borderId="14" xfId="0" applyFont="1" applyFill="1" applyBorder="1" applyAlignment="1" applyProtection="1">
      <alignment horizontal="right" vertical="center"/>
      <protection locked="0"/>
    </xf>
    <xf numFmtId="20" fontId="29" fillId="3" borderId="14" xfId="0" applyNumberFormat="1" applyFont="1" applyFill="1" applyBorder="1" applyAlignment="1" applyProtection="1">
      <alignment horizontal="right" vertical="center"/>
      <protection locked="0"/>
    </xf>
    <xf numFmtId="0" fontId="29" fillId="3" borderId="14" xfId="0" applyFont="1" applyFill="1" applyBorder="1" applyAlignment="1" applyProtection="1">
      <alignment vertical="center" shrinkToFit="1"/>
      <protection locked="0"/>
    </xf>
    <xf numFmtId="0" fontId="36" fillId="3" borderId="14" xfId="0" applyFont="1" applyFill="1" applyBorder="1" applyAlignment="1" applyProtection="1">
      <alignment horizontal="center" vertical="center" shrinkToFit="1"/>
      <protection locked="0"/>
    </xf>
    <xf numFmtId="0" fontId="29" fillId="3" borderId="14" xfId="0" applyFont="1" applyFill="1" applyBorder="1" applyAlignment="1" applyProtection="1">
      <alignment horizontal="center" vertical="center" shrinkToFit="1"/>
      <protection locked="0"/>
    </xf>
    <xf numFmtId="0" fontId="41" fillId="2" borderId="14" xfId="0" applyFont="1" applyFill="1" applyBorder="1" applyAlignment="1" applyProtection="1">
      <alignment vertical="center" shrinkToFit="1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29" fillId="2" borderId="14" xfId="0" applyFont="1" applyFill="1" applyBorder="1" applyAlignment="1" applyProtection="1">
      <alignment horizontal="center" vertical="center"/>
      <protection locked="0"/>
    </xf>
    <xf numFmtId="0" fontId="29" fillId="3" borderId="3" xfId="0" applyFont="1" applyFill="1" applyBorder="1" applyAlignment="1" applyProtection="1">
      <alignment horizontal="right" vertical="center"/>
      <protection locked="0"/>
    </xf>
    <xf numFmtId="0" fontId="29" fillId="5" borderId="14" xfId="0" applyFont="1" applyFill="1" applyBorder="1" applyAlignment="1" applyProtection="1">
      <alignment horizontal="center" vertical="center" wrapText="1"/>
      <protection locked="0"/>
    </xf>
    <xf numFmtId="0" fontId="36" fillId="2" borderId="3" xfId="0" applyFont="1" applyFill="1" applyBorder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3" borderId="3" xfId="0" applyFont="1" applyFill="1" applyBorder="1" applyAlignment="1" applyProtection="1">
      <alignment horizontal="center" vertical="center" wrapText="1"/>
      <protection locked="0"/>
    </xf>
    <xf numFmtId="0" fontId="36" fillId="3" borderId="14" xfId="0" applyFont="1" applyFill="1" applyBorder="1" applyAlignment="1" applyProtection="1">
      <alignment horizontal="center" vertical="center"/>
      <protection locked="0"/>
    </xf>
    <xf numFmtId="0" fontId="29" fillId="3" borderId="14" xfId="0" applyFont="1" applyFill="1" applyBorder="1" applyAlignment="1" applyProtection="1">
      <alignment horizontal="center" vertical="center"/>
      <protection locked="0"/>
    </xf>
    <xf numFmtId="0" fontId="41" fillId="3" borderId="14" xfId="0" applyFont="1" applyFill="1" applyBorder="1" applyAlignment="1" applyProtection="1">
      <alignment vertical="center" shrinkToFit="1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right" vertical="center"/>
      <protection locked="0"/>
    </xf>
    <xf numFmtId="20" fontId="29" fillId="2" borderId="0" xfId="0" applyNumberFormat="1" applyFont="1" applyFill="1" applyBorder="1" applyAlignment="1" applyProtection="1">
      <alignment horizontal="righ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36" fillId="2" borderId="0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Protection="1">
      <alignment vertical="center"/>
      <protection locked="0"/>
    </xf>
    <xf numFmtId="0" fontId="42" fillId="2" borderId="0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Border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 shrinkToFit="1"/>
      <protection locked="0"/>
    </xf>
    <xf numFmtId="0" fontId="43" fillId="2" borderId="0" xfId="0" applyFont="1" applyFill="1" applyBorder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4" xfId="0" quotePrefix="1" applyFill="1" applyBorder="1" applyAlignment="1">
      <alignment horizontal="center" vertical="top" shrinkToFit="1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>
      <alignment horizontal="center" vertical="center" shrinkToFit="1"/>
    </xf>
    <xf numFmtId="0" fontId="0" fillId="0" borderId="36" xfId="0" quotePrefix="1" applyFill="1" applyBorder="1" applyAlignment="1">
      <alignment horizontal="center" vertical="top" shrinkToFit="1"/>
    </xf>
    <xf numFmtId="0" fontId="12" fillId="0" borderId="36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7" fillId="0" borderId="0" xfId="0" applyFont="1">
      <alignment vertical="center"/>
    </xf>
    <xf numFmtId="0" fontId="0" fillId="0" borderId="4" xfId="0" applyBorder="1" applyAlignment="1">
      <alignment vertical="center"/>
    </xf>
    <xf numFmtId="0" fontId="0" fillId="0" borderId="45" xfId="0" applyBorder="1" applyAlignment="1">
      <alignment horizontal="left"/>
    </xf>
    <xf numFmtId="0" fontId="2" fillId="0" borderId="42" xfId="0" applyFont="1" applyBorder="1" applyAlignment="1">
      <alignment vertical="center"/>
    </xf>
    <xf numFmtId="0" fontId="0" fillId="0" borderId="42" xfId="0" applyBorder="1" applyAlignment="1">
      <alignment horizontal="left"/>
    </xf>
    <xf numFmtId="0" fontId="0" fillId="0" borderId="46" xfId="0" applyBorder="1" applyAlignment="1">
      <alignment horizontal="left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6" fillId="0" borderId="45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45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shrinkToFit="1"/>
    </xf>
    <xf numFmtId="0" fontId="27" fillId="0" borderId="46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47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41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27" fillId="0" borderId="44" xfId="0" applyFont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0" fillId="0" borderId="45" xfId="0" applyBorder="1" applyAlignment="1"/>
    <xf numFmtId="0" fontId="0" fillId="0" borderId="46" xfId="0" applyBorder="1" applyAlignment="1"/>
    <xf numFmtId="0" fontId="0" fillId="0" borderId="42" xfId="0" applyBorder="1" applyAlignment="1"/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5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40" xfId="0" applyBorder="1" applyAlignment="1">
      <alignment shrinkToFit="1"/>
    </xf>
    <xf numFmtId="0" fontId="0" fillId="0" borderId="0" xfId="0" applyAlignment="1">
      <alignment shrinkToFit="1"/>
    </xf>
    <xf numFmtId="0" fontId="0" fillId="0" borderId="42" xfId="0" applyBorder="1" applyAlignment="1">
      <alignment vertical="center" shrinkToFit="1"/>
    </xf>
    <xf numFmtId="0" fontId="0" fillId="0" borderId="46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41" xfId="0" applyBorder="1" applyAlignment="1">
      <alignment shrinkToFit="1"/>
    </xf>
    <xf numFmtId="0" fontId="0" fillId="0" borderId="42" xfId="0" applyBorder="1" applyAlignment="1">
      <alignment shrinkToFit="1"/>
    </xf>
    <xf numFmtId="0" fontId="0" fillId="0" borderId="45" xfId="0" applyBorder="1" applyAlignment="1">
      <alignment vertical="center" shrinkToFit="1"/>
    </xf>
    <xf numFmtId="0" fontId="0" fillId="0" borderId="7" xfId="0" applyBorder="1" applyAlignment="1">
      <alignment shrinkToFit="1"/>
    </xf>
    <xf numFmtId="0" fontId="0" fillId="0" borderId="0" xfId="0" applyAlignment="1">
      <alignment horizontal="center" shrinkToFit="1"/>
    </xf>
    <xf numFmtId="0" fontId="0" fillId="0" borderId="5" xfId="0" applyBorder="1" applyAlignment="1">
      <alignment shrinkToFit="1"/>
    </xf>
    <xf numFmtId="0" fontId="0" fillId="0" borderId="40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6" xfId="0" applyBorder="1" applyAlignment="1">
      <alignment shrinkToFit="1"/>
    </xf>
    <xf numFmtId="0" fontId="0" fillId="0" borderId="43" xfId="0" applyBorder="1" applyAlignment="1">
      <alignment shrinkToFit="1"/>
    </xf>
    <xf numFmtId="0" fontId="14" fillId="0" borderId="0" xfId="0" applyFont="1" applyAlignment="1">
      <alignment horizontal="center" vertical="center"/>
    </xf>
    <xf numFmtId="0" fontId="21" fillId="0" borderId="1" xfId="0" applyFont="1" applyBorder="1" applyAlignment="1">
      <alignment vertical="center" textRotation="255"/>
    </xf>
    <xf numFmtId="0" fontId="22" fillId="0" borderId="16" xfId="0" applyFont="1" applyBorder="1" applyAlignment="1">
      <alignment vertical="center" textRotation="255"/>
    </xf>
    <xf numFmtId="0" fontId="22" fillId="0" borderId="3" xfId="0" applyFont="1" applyBorder="1" applyAlignment="1">
      <alignment vertical="center" textRotation="255"/>
    </xf>
    <xf numFmtId="0" fontId="1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10" fillId="0" borderId="14" xfId="0" quotePrefix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24" fillId="0" borderId="1" xfId="0" applyFont="1" applyBorder="1" applyAlignment="1">
      <alignment vertical="center" wrapText="1" shrinkToFit="1"/>
    </xf>
    <xf numFmtId="0" fontId="24" fillId="0" borderId="3" xfId="0" applyFont="1" applyBorder="1" applyAlignment="1">
      <alignment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0" fontId="7" fillId="0" borderId="14" xfId="0" applyFont="1" applyBorder="1" applyAlignment="1">
      <alignment vertical="center" wrapText="1" shrinkToFit="1"/>
    </xf>
    <xf numFmtId="0" fontId="7" fillId="0" borderId="14" xfId="0" applyFont="1" applyBorder="1" applyAlignment="1">
      <alignment vertical="center" shrinkToFit="1"/>
    </xf>
    <xf numFmtId="0" fontId="0" fillId="0" borderId="3" xfId="0" applyBorder="1">
      <alignment vertical="center"/>
    </xf>
    <xf numFmtId="0" fontId="24" fillId="0" borderId="14" xfId="0" applyFont="1" applyBorder="1" applyAlignment="1">
      <alignment vertical="center" wrapText="1" shrinkToFit="1"/>
    </xf>
    <xf numFmtId="0" fontId="24" fillId="0" borderId="14" xfId="0" applyFont="1" applyBorder="1" applyAlignment="1">
      <alignment vertical="center" shrinkToFit="1"/>
    </xf>
    <xf numFmtId="0" fontId="10" fillId="0" borderId="12" xfId="0" quotePrefix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quotePrefix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3" fillId="0" borderId="14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13" fillId="0" borderId="12" xfId="0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1" fillId="0" borderId="1" xfId="0" applyFont="1" applyBorder="1" applyAlignment="1">
      <alignment vertical="center" wrapText="1" shrinkToFit="1"/>
    </xf>
    <xf numFmtId="0" fontId="11" fillId="0" borderId="3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24" fillId="0" borderId="5" xfId="0" applyFont="1" applyBorder="1" applyAlignment="1">
      <alignment vertical="center" wrapText="1" shrinkToFit="1"/>
    </xf>
    <xf numFmtId="0" fontId="24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0" fillId="0" borderId="5" xfId="0" applyBorder="1">
      <alignment vertical="center"/>
    </xf>
    <xf numFmtId="0" fontId="11" fillId="0" borderId="22" xfId="0" applyFont="1" applyBorder="1" applyAlignment="1">
      <alignment vertical="center" shrinkToFit="1"/>
    </xf>
    <xf numFmtId="0" fontId="11" fillId="0" borderId="5" xfId="0" applyFont="1" applyBorder="1" applyAlignment="1">
      <alignment vertical="center" wrapText="1" shrinkToFit="1"/>
    </xf>
    <xf numFmtId="0" fontId="26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top" textRotation="255" wrapText="1"/>
    </xf>
    <xf numFmtId="0" fontId="45" fillId="0" borderId="13" xfId="0" applyFont="1" applyBorder="1" applyAlignment="1">
      <alignment horizontal="center" vertical="top" textRotation="255" wrapText="1"/>
    </xf>
    <xf numFmtId="0" fontId="0" fillId="0" borderId="0" xfId="0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3" fillId="0" borderId="13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 shrinkToFit="1"/>
    </xf>
    <xf numFmtId="0" fontId="29" fillId="4" borderId="7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textRotation="255"/>
    </xf>
    <xf numFmtId="0" fontId="29" fillId="4" borderId="16" xfId="0" applyFont="1" applyFill="1" applyBorder="1" applyAlignment="1">
      <alignment horizontal="center" vertical="center" textRotation="255"/>
    </xf>
    <xf numFmtId="0" fontId="29" fillId="4" borderId="3" xfId="0" applyFont="1" applyFill="1" applyBorder="1" applyAlignment="1">
      <alignment horizontal="center" vertical="center" textRotation="255"/>
    </xf>
    <xf numFmtId="0" fontId="39" fillId="6" borderId="7" xfId="0" applyFont="1" applyFill="1" applyBorder="1" applyAlignment="1">
      <alignment horizontal="center" vertical="center"/>
    </xf>
    <xf numFmtId="0" fontId="39" fillId="6" borderId="2" xfId="0" applyFont="1" applyFill="1" applyBorder="1" applyAlignment="1">
      <alignment horizontal="center" vertical="center"/>
    </xf>
    <xf numFmtId="0" fontId="39" fillId="6" borderId="8" xfId="0" applyFont="1" applyFill="1" applyBorder="1" applyAlignment="1">
      <alignment horizontal="center" vertical="center"/>
    </xf>
    <xf numFmtId="0" fontId="39" fillId="6" borderId="6" xfId="0" applyFont="1" applyFill="1" applyBorder="1" applyAlignment="1">
      <alignment horizontal="center" vertical="center"/>
    </xf>
    <xf numFmtId="0" fontId="39" fillId="6" borderId="4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2" fillId="2" borderId="0" xfId="0" applyFont="1" applyFill="1" applyBorder="1" applyAlignment="1">
      <alignment horizontal="center" vertical="center" shrinkToFit="1"/>
    </xf>
    <xf numFmtId="0" fontId="30" fillId="2" borderId="0" xfId="0" applyFont="1" applyFill="1" applyBorder="1" applyAlignment="1">
      <alignment horizontal="center" vertical="center" shrinkToFit="1"/>
    </xf>
    <xf numFmtId="0" fontId="38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 shrinkToFit="1"/>
    </xf>
    <xf numFmtId="0" fontId="29" fillId="2" borderId="0" xfId="0" applyFont="1" applyFill="1" applyBorder="1" applyAlignment="1">
      <alignment horizontal="center" vertical="center" shrinkToFit="1"/>
    </xf>
    <xf numFmtId="0" fontId="35" fillId="2" borderId="0" xfId="0" quotePrefix="1" applyFont="1" applyFill="1" applyBorder="1" applyAlignment="1">
      <alignment horizontal="center" vertical="center" shrinkToFit="1"/>
    </xf>
    <xf numFmtId="0" fontId="35" fillId="2" borderId="0" xfId="0" applyFont="1" applyFill="1" applyBorder="1" applyAlignment="1">
      <alignment horizontal="center" vertical="center" shrinkToFit="1"/>
    </xf>
    <xf numFmtId="0" fontId="37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shrinkToFit="1"/>
    </xf>
    <xf numFmtId="0" fontId="35" fillId="2" borderId="0" xfId="0" quotePrefix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center" wrapText="1"/>
    </xf>
    <xf numFmtId="0" fontId="31" fillId="2" borderId="0" xfId="0" applyFont="1" applyFill="1" applyAlignment="1">
      <alignment horizontal="center" vertical="center"/>
    </xf>
    <xf numFmtId="0" fontId="29" fillId="5" borderId="1" xfId="0" applyFont="1" applyFill="1" applyBorder="1" applyAlignment="1" applyProtection="1">
      <alignment vertical="center" textRotation="255"/>
      <protection locked="0"/>
    </xf>
    <xf numFmtId="0" fontId="29" fillId="5" borderId="16" xfId="0" applyFont="1" applyFill="1" applyBorder="1" applyAlignment="1" applyProtection="1">
      <alignment vertical="center" textRotation="255"/>
      <protection locked="0"/>
    </xf>
    <xf numFmtId="0" fontId="29" fillId="5" borderId="3" xfId="0" applyFont="1" applyFill="1" applyBorder="1" applyAlignment="1" applyProtection="1">
      <alignment vertical="center" textRotation="255"/>
      <protection locked="0"/>
    </xf>
    <xf numFmtId="0" fontId="29" fillId="5" borderId="1" xfId="0" applyFont="1" applyFill="1" applyBorder="1" applyAlignment="1" applyProtection="1">
      <alignment vertical="center" textRotation="255" shrinkToFit="1"/>
      <protection locked="0"/>
    </xf>
    <xf numFmtId="0" fontId="29" fillId="5" borderId="16" xfId="0" applyFont="1" applyFill="1" applyBorder="1" applyAlignment="1" applyProtection="1">
      <alignment vertical="center" textRotation="255" shrinkToFit="1"/>
      <protection locked="0"/>
    </xf>
    <xf numFmtId="0" fontId="29" fillId="5" borderId="3" xfId="0" applyFont="1" applyFill="1" applyBorder="1" applyAlignment="1" applyProtection="1">
      <alignment vertical="center" textRotation="255" shrinkToFit="1"/>
      <protection locked="0"/>
    </xf>
    <xf numFmtId="0" fontId="29" fillId="2" borderId="12" xfId="0" applyFont="1" applyFill="1" applyBorder="1" applyAlignment="1" applyProtection="1">
      <alignment vertical="center" textRotation="255"/>
      <protection locked="0"/>
    </xf>
    <xf numFmtId="0" fontId="29" fillId="2" borderId="15" xfId="0" applyFont="1" applyFill="1" applyBorder="1" applyAlignment="1" applyProtection="1">
      <alignment vertical="center"/>
      <protection locked="0"/>
    </xf>
    <xf numFmtId="0" fontId="29" fillId="2" borderId="13" xfId="0" applyFont="1" applyFill="1" applyBorder="1" applyAlignment="1" applyProtection="1">
      <alignment vertical="center"/>
      <protection locked="0"/>
    </xf>
    <xf numFmtId="0" fontId="29" fillId="5" borderId="14" xfId="0" applyFont="1" applyFill="1" applyBorder="1" applyAlignment="1" applyProtection="1">
      <alignment horizontal="center" vertical="center" wrapText="1"/>
      <protection locked="0"/>
    </xf>
    <xf numFmtId="0" fontId="29" fillId="5" borderId="14" xfId="0" applyFont="1" applyFill="1" applyBorder="1" applyAlignment="1" applyProtection="1">
      <alignment horizontal="center" vertical="center"/>
      <protection locked="0"/>
    </xf>
    <xf numFmtId="0" fontId="29" fillId="2" borderId="14" xfId="0" applyFont="1" applyFill="1" applyBorder="1" applyAlignment="1" applyProtection="1">
      <alignment horizontal="right"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20" fontId="29" fillId="2" borderId="14" xfId="0" applyNumberFormat="1" applyFont="1" applyFill="1" applyBorder="1" applyAlignment="1" applyProtection="1">
      <alignment horizontal="right" vertical="center"/>
      <protection locked="0"/>
    </xf>
    <xf numFmtId="0" fontId="29" fillId="2" borderId="14" xfId="0" applyFont="1" applyFill="1" applyBorder="1" applyAlignment="1" applyProtection="1">
      <alignment vertical="center" shrinkToFit="1"/>
      <protection locked="0"/>
    </xf>
    <xf numFmtId="0" fontId="29" fillId="7" borderId="12" xfId="0" applyFont="1" applyFill="1" applyBorder="1" applyAlignment="1" applyProtection="1">
      <alignment horizontal="center" vertical="center"/>
      <protection locked="0"/>
    </xf>
    <xf numFmtId="0" fontId="29" fillId="7" borderId="15" xfId="0" applyFont="1" applyFill="1" applyBorder="1" applyAlignment="1" applyProtection="1">
      <alignment vertical="center"/>
      <protection locked="0"/>
    </xf>
    <xf numFmtId="0" fontId="29" fillId="7" borderId="13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40</xdr:row>
      <xdr:rowOff>28575</xdr:rowOff>
    </xdr:from>
    <xdr:to>
      <xdr:col>10</xdr:col>
      <xdr:colOff>95250</xdr:colOff>
      <xdr:row>41</xdr:row>
      <xdr:rowOff>200025</xdr:rowOff>
    </xdr:to>
    <xdr:pic>
      <xdr:nvPicPr>
        <xdr:cNvPr id="7" name="Picture 1" descr="ボール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8925" y="9039225"/>
          <a:ext cx="3714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161925</xdr:colOff>
      <xdr:row>9</xdr:row>
      <xdr:rowOff>28575</xdr:rowOff>
    </xdr:from>
    <xdr:to>
      <xdr:col>13</xdr:col>
      <xdr:colOff>114300</xdr:colOff>
      <xdr:row>10</xdr:row>
      <xdr:rowOff>190500</xdr:rowOff>
    </xdr:to>
    <xdr:pic>
      <xdr:nvPicPr>
        <xdr:cNvPr id="4" name="図 11" descr="無i題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8039" t="31947" r="38261" b="21361"/>
        <a:stretch>
          <a:fillRect/>
        </a:stretch>
      </xdr:blipFill>
      <xdr:spPr bwMode="auto">
        <a:xfrm>
          <a:off x="3457575" y="2295525"/>
          <a:ext cx="3333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5</xdr:row>
      <xdr:rowOff>28575</xdr:rowOff>
    </xdr:from>
    <xdr:to>
      <xdr:col>7</xdr:col>
      <xdr:colOff>95250</xdr:colOff>
      <xdr:row>6</xdr:row>
      <xdr:rowOff>200025</xdr:rowOff>
    </xdr:to>
    <xdr:pic>
      <xdr:nvPicPr>
        <xdr:cNvPr id="9" name="Picture 1" descr="ボール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457325"/>
          <a:ext cx="3714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104775</xdr:colOff>
      <xdr:row>13</xdr:row>
      <xdr:rowOff>28575</xdr:rowOff>
    </xdr:from>
    <xdr:to>
      <xdr:col>19</xdr:col>
      <xdr:colOff>95250</xdr:colOff>
      <xdr:row>14</xdr:row>
      <xdr:rowOff>200025</xdr:rowOff>
    </xdr:to>
    <xdr:pic>
      <xdr:nvPicPr>
        <xdr:cNvPr id="10" name="Picture 1" descr="ボール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3133725"/>
          <a:ext cx="3714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161925</xdr:colOff>
      <xdr:row>25</xdr:row>
      <xdr:rowOff>28575</xdr:rowOff>
    </xdr:from>
    <xdr:ext cx="333375" cy="371475"/>
    <xdr:pic>
      <xdr:nvPicPr>
        <xdr:cNvPr id="11" name="図 11" descr="無i題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8039" t="31947" r="38261" b="21361"/>
        <a:stretch>
          <a:fillRect/>
        </a:stretch>
      </xdr:blipFill>
      <xdr:spPr bwMode="auto">
        <a:xfrm>
          <a:off x="3457575" y="2295525"/>
          <a:ext cx="3333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104775</xdr:colOff>
      <xdr:row>21</xdr:row>
      <xdr:rowOff>19050</xdr:rowOff>
    </xdr:from>
    <xdr:ext cx="371475" cy="381000"/>
    <xdr:pic>
      <xdr:nvPicPr>
        <xdr:cNvPr id="12" name="Picture 1" descr="ボール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876800"/>
          <a:ext cx="3714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104775</xdr:colOff>
      <xdr:row>29</xdr:row>
      <xdr:rowOff>19050</xdr:rowOff>
    </xdr:from>
    <xdr:ext cx="371475" cy="381000"/>
    <xdr:pic>
      <xdr:nvPicPr>
        <xdr:cNvPr id="13" name="Picture 1" descr="ボール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6553200"/>
          <a:ext cx="3714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3</xdr:row>
      <xdr:rowOff>0</xdr:rowOff>
    </xdr:from>
    <xdr:to>
      <xdr:col>35</xdr:col>
      <xdr:colOff>152399</xdr:colOff>
      <xdr:row>5</xdr:row>
      <xdr:rowOff>85725</xdr:rowOff>
    </xdr:to>
    <xdr:sp macro="" textlink="">
      <xdr:nvSpPr>
        <xdr:cNvPr id="2" name="DownRibbonSharp"/>
        <xdr:cNvSpPr>
          <a:spLocks noEditPoints="1" noChangeArrowheads="1"/>
        </xdr:cNvSpPr>
      </xdr:nvSpPr>
      <xdr:spPr bwMode="auto">
        <a:xfrm>
          <a:off x="3705225" y="342900"/>
          <a:ext cx="3486149" cy="42862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400 w 21600"/>
            <a:gd name="T13" fmla="*/ 2700 h 21600"/>
            <a:gd name="T14" fmla="*/ 162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0" y="0"/>
              </a:moveTo>
              <a:lnTo>
                <a:pt x="8100" y="0"/>
              </a:lnTo>
              <a:lnTo>
                <a:pt x="8100" y="2700"/>
              </a:lnTo>
              <a:lnTo>
                <a:pt x="13500" y="2700"/>
              </a:lnTo>
              <a:lnTo>
                <a:pt x="13500" y="0"/>
              </a:lnTo>
              <a:lnTo>
                <a:pt x="21600" y="0"/>
              </a:lnTo>
              <a:lnTo>
                <a:pt x="18900" y="9450"/>
              </a:lnTo>
              <a:lnTo>
                <a:pt x="21600" y="18900"/>
              </a:lnTo>
              <a:lnTo>
                <a:pt x="16200" y="18900"/>
              </a:lnTo>
              <a:lnTo>
                <a:pt x="16200" y="21600"/>
              </a:lnTo>
              <a:lnTo>
                <a:pt x="5400" y="21600"/>
              </a:lnTo>
              <a:lnTo>
                <a:pt x="5400" y="18900"/>
              </a:lnTo>
              <a:lnTo>
                <a:pt x="0" y="18900"/>
              </a:lnTo>
              <a:lnTo>
                <a:pt x="2700" y="9450"/>
              </a:lnTo>
              <a:lnTo>
                <a:pt x="0" y="0"/>
              </a:lnTo>
              <a:close/>
            </a:path>
            <a:path w="21600" h="21600" fill="none" extrusionOk="0">
              <a:moveTo>
                <a:pt x="8100" y="2700"/>
              </a:moveTo>
              <a:lnTo>
                <a:pt x="5400" y="2700"/>
              </a:lnTo>
              <a:lnTo>
                <a:pt x="5400" y="18900"/>
              </a:lnTo>
            </a:path>
            <a:path w="21600" h="21600" fill="none" extrusionOk="0">
              <a:moveTo>
                <a:pt x="5400" y="2700"/>
              </a:moveTo>
              <a:lnTo>
                <a:pt x="8100" y="0"/>
              </a:lnTo>
            </a:path>
            <a:path w="21600" h="21600" fill="none" extrusionOk="0">
              <a:moveTo>
                <a:pt x="13500" y="2700"/>
              </a:moveTo>
              <a:lnTo>
                <a:pt x="16200" y="2700"/>
              </a:lnTo>
              <a:lnTo>
                <a:pt x="16200" y="18900"/>
              </a:lnTo>
            </a:path>
            <a:path w="21600" h="21600" fill="none" extrusionOk="0">
              <a:moveTo>
                <a:pt x="16200" y="2700"/>
              </a:moveTo>
              <a:lnTo>
                <a:pt x="13500" y="0"/>
              </a:lnTo>
            </a:path>
          </a:pathLst>
        </a:cu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22</xdr:col>
      <xdr:colOff>161924</xdr:colOff>
      <xdr:row>3</xdr:row>
      <xdr:rowOff>133350</xdr:rowOff>
    </xdr:from>
    <xdr:to>
      <xdr:col>31</xdr:col>
      <xdr:colOff>9525</xdr:colOff>
      <xdr:row>5</xdr:row>
      <xdr:rowOff>19049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38674" y="476250"/>
          <a:ext cx="1609726" cy="228599"/>
        </a:xfrm>
        <a:prstGeom prst="rect">
          <a:avLst/>
        </a:prstGeom>
        <a:solidFill>
          <a:srgbClr val="FFFFCC"/>
        </a:solidFill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優勝おめでとう！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33</xdr:col>
      <xdr:colOff>152399</xdr:colOff>
      <xdr:row>27</xdr:row>
      <xdr:rowOff>85725</xdr:rowOff>
    </xdr:to>
    <xdr:sp macro="" textlink="">
      <xdr:nvSpPr>
        <xdr:cNvPr id="8" name="DownRibbonSharp"/>
        <xdr:cNvSpPr>
          <a:spLocks noEditPoints="1" noChangeArrowheads="1"/>
        </xdr:cNvSpPr>
      </xdr:nvSpPr>
      <xdr:spPr bwMode="auto">
        <a:xfrm>
          <a:off x="3305175" y="4629150"/>
          <a:ext cx="3486149" cy="42862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400 w 21600"/>
            <a:gd name="T13" fmla="*/ 2700 h 21600"/>
            <a:gd name="T14" fmla="*/ 162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0" y="0"/>
              </a:moveTo>
              <a:lnTo>
                <a:pt x="8100" y="0"/>
              </a:lnTo>
              <a:lnTo>
                <a:pt x="8100" y="2700"/>
              </a:lnTo>
              <a:lnTo>
                <a:pt x="13500" y="2700"/>
              </a:lnTo>
              <a:lnTo>
                <a:pt x="13500" y="0"/>
              </a:lnTo>
              <a:lnTo>
                <a:pt x="21600" y="0"/>
              </a:lnTo>
              <a:lnTo>
                <a:pt x="18900" y="9450"/>
              </a:lnTo>
              <a:lnTo>
                <a:pt x="21600" y="18900"/>
              </a:lnTo>
              <a:lnTo>
                <a:pt x="16200" y="18900"/>
              </a:lnTo>
              <a:lnTo>
                <a:pt x="16200" y="21600"/>
              </a:lnTo>
              <a:lnTo>
                <a:pt x="5400" y="21600"/>
              </a:lnTo>
              <a:lnTo>
                <a:pt x="5400" y="18900"/>
              </a:lnTo>
              <a:lnTo>
                <a:pt x="0" y="18900"/>
              </a:lnTo>
              <a:lnTo>
                <a:pt x="2700" y="9450"/>
              </a:lnTo>
              <a:lnTo>
                <a:pt x="0" y="0"/>
              </a:lnTo>
              <a:close/>
            </a:path>
            <a:path w="21600" h="21600" fill="none" extrusionOk="0">
              <a:moveTo>
                <a:pt x="8100" y="2700"/>
              </a:moveTo>
              <a:lnTo>
                <a:pt x="5400" y="2700"/>
              </a:lnTo>
              <a:lnTo>
                <a:pt x="5400" y="18900"/>
              </a:lnTo>
            </a:path>
            <a:path w="21600" h="21600" fill="none" extrusionOk="0">
              <a:moveTo>
                <a:pt x="5400" y="2700"/>
              </a:moveTo>
              <a:lnTo>
                <a:pt x="8100" y="0"/>
              </a:lnTo>
            </a:path>
            <a:path w="21600" h="21600" fill="none" extrusionOk="0">
              <a:moveTo>
                <a:pt x="13500" y="2700"/>
              </a:moveTo>
              <a:lnTo>
                <a:pt x="16200" y="2700"/>
              </a:lnTo>
              <a:lnTo>
                <a:pt x="16200" y="18900"/>
              </a:lnTo>
            </a:path>
            <a:path w="21600" h="21600" fill="none" extrusionOk="0">
              <a:moveTo>
                <a:pt x="16200" y="2700"/>
              </a:moveTo>
              <a:lnTo>
                <a:pt x="13500" y="0"/>
              </a:lnTo>
            </a:path>
          </a:pathLst>
        </a:cu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20</xdr:col>
      <xdr:colOff>238124</xdr:colOff>
      <xdr:row>25</xdr:row>
      <xdr:rowOff>114300</xdr:rowOff>
    </xdr:from>
    <xdr:to>
      <xdr:col>29</xdr:col>
      <xdr:colOff>9525</xdr:colOff>
      <xdr:row>27</xdr:row>
      <xdr:rowOff>85725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238624" y="5153025"/>
          <a:ext cx="1609726" cy="314325"/>
        </a:xfrm>
        <a:prstGeom prst="rect">
          <a:avLst/>
        </a:prstGeom>
        <a:solidFill>
          <a:srgbClr val="FFFFCC"/>
        </a:solidFill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優勝おめでとう！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1"/>
  <sheetViews>
    <sheetView zoomScale="75" zoomScaleNormal="75" workbookViewId="0"/>
  </sheetViews>
  <sheetFormatPr defaultRowHeight="13.5"/>
  <cols>
    <col min="1" max="2" width="4.625" style="13" customWidth="1"/>
    <col min="3" max="3" width="55.5" style="43" customWidth="1"/>
    <col min="4" max="4" width="21.25" style="13" customWidth="1"/>
    <col min="5" max="5" width="15" style="13" customWidth="1"/>
    <col min="6" max="6" width="4.625" style="13" customWidth="1"/>
    <col min="7" max="16384" width="9" style="13"/>
  </cols>
  <sheetData>
    <row r="4" spans="1:5" ht="25.5">
      <c r="B4" s="214" t="s">
        <v>74</v>
      </c>
      <c r="C4" s="214"/>
      <c r="D4" s="214"/>
      <c r="E4" s="214"/>
    </row>
    <row r="5" spans="1:5" ht="13.5" customHeight="1">
      <c r="B5" s="14"/>
      <c r="C5" s="37"/>
      <c r="D5" s="14"/>
      <c r="E5" s="14"/>
    </row>
    <row r="6" spans="1:5" ht="13.5" customHeight="1">
      <c r="B6" s="14"/>
      <c r="C6" s="37"/>
      <c r="D6" s="14"/>
      <c r="E6" s="14"/>
    </row>
    <row r="7" spans="1:5">
      <c r="B7" s="15"/>
      <c r="C7" s="38"/>
      <c r="D7" s="16"/>
      <c r="E7" s="16"/>
    </row>
    <row r="8" spans="1:5">
      <c r="B8" s="15"/>
      <c r="C8" s="38"/>
      <c r="D8" s="16"/>
      <c r="E8" s="16"/>
    </row>
    <row r="9" spans="1:5" ht="30" customHeight="1">
      <c r="A9" s="218"/>
      <c r="B9" s="219"/>
      <c r="C9" s="39" t="s">
        <v>0</v>
      </c>
      <c r="D9" s="220" t="s">
        <v>4</v>
      </c>
      <c r="E9" s="222" t="s">
        <v>3</v>
      </c>
    </row>
    <row r="10" spans="1:5" ht="30" customHeight="1">
      <c r="A10" s="215" t="s">
        <v>70</v>
      </c>
      <c r="B10" s="27"/>
      <c r="C10" s="40" t="s">
        <v>1</v>
      </c>
      <c r="D10" s="221"/>
      <c r="E10" s="221"/>
    </row>
    <row r="11" spans="1:5" ht="30" customHeight="1">
      <c r="A11" s="216"/>
      <c r="B11" s="17">
        <v>1</v>
      </c>
      <c r="C11" s="36" t="s">
        <v>38</v>
      </c>
      <c r="D11" s="18" t="s">
        <v>2</v>
      </c>
      <c r="E11" s="18"/>
    </row>
    <row r="12" spans="1:5" ht="30" customHeight="1">
      <c r="A12" s="216"/>
      <c r="B12" s="17">
        <v>2</v>
      </c>
      <c r="C12" s="36" t="s">
        <v>43</v>
      </c>
      <c r="D12" s="18" t="s">
        <v>44</v>
      </c>
      <c r="E12" s="18"/>
    </row>
    <row r="13" spans="1:5" ht="30" customHeight="1">
      <c r="A13" s="216"/>
      <c r="B13" s="17">
        <v>3</v>
      </c>
      <c r="C13" s="36" t="s">
        <v>42</v>
      </c>
      <c r="D13" s="18" t="s">
        <v>40</v>
      </c>
      <c r="E13" s="18"/>
    </row>
    <row r="14" spans="1:5" ht="30" customHeight="1">
      <c r="A14" s="216"/>
      <c r="B14" s="17">
        <v>4</v>
      </c>
      <c r="C14" s="36" t="s">
        <v>160</v>
      </c>
      <c r="D14" s="18" t="s">
        <v>2</v>
      </c>
      <c r="E14" s="18"/>
    </row>
    <row r="15" spans="1:5" ht="30" customHeight="1">
      <c r="A15" s="216"/>
      <c r="B15" s="17">
        <v>5</v>
      </c>
      <c r="C15" s="36" t="s">
        <v>45</v>
      </c>
      <c r="D15" s="18" t="s">
        <v>46</v>
      </c>
      <c r="E15" s="18"/>
    </row>
    <row r="16" spans="1:5" ht="30" customHeight="1">
      <c r="A16" s="216"/>
      <c r="B16" s="17">
        <v>6</v>
      </c>
      <c r="C16" s="36" t="s">
        <v>49</v>
      </c>
      <c r="D16" s="18" t="s">
        <v>2</v>
      </c>
      <c r="E16" s="18"/>
    </row>
    <row r="17" spans="1:8" ht="30" customHeight="1">
      <c r="A17" s="217"/>
      <c r="B17" s="17">
        <v>7</v>
      </c>
      <c r="C17" s="36" t="s">
        <v>161</v>
      </c>
      <c r="D17" s="18" t="s">
        <v>47</v>
      </c>
      <c r="E17" s="18"/>
    </row>
    <row r="18" spans="1:8" ht="30" customHeight="1">
      <c r="A18" s="215" t="s">
        <v>71</v>
      </c>
      <c r="B18" s="17">
        <v>8</v>
      </c>
      <c r="C18" s="36" t="s">
        <v>100</v>
      </c>
      <c r="D18" s="18" t="s">
        <v>44</v>
      </c>
      <c r="E18" s="18"/>
    </row>
    <row r="19" spans="1:8" ht="30" customHeight="1">
      <c r="A19" s="216"/>
      <c r="B19" s="17">
        <v>9</v>
      </c>
      <c r="C19" s="36" t="s">
        <v>102</v>
      </c>
      <c r="D19" s="18" t="s">
        <v>40</v>
      </c>
      <c r="E19" s="18"/>
    </row>
    <row r="20" spans="1:8" ht="30" customHeight="1">
      <c r="A20" s="216"/>
      <c r="B20" s="17">
        <v>10</v>
      </c>
      <c r="C20" s="36" t="s">
        <v>52</v>
      </c>
      <c r="D20" s="18" t="s">
        <v>44</v>
      </c>
      <c r="E20" s="18"/>
    </row>
    <row r="21" spans="1:8" ht="30" customHeight="1">
      <c r="A21" s="216"/>
      <c r="B21" s="17">
        <v>11</v>
      </c>
      <c r="C21" s="36" t="s">
        <v>53</v>
      </c>
      <c r="D21" s="18" t="s">
        <v>54</v>
      </c>
      <c r="E21" s="18"/>
      <c r="G21" s="19"/>
      <c r="H21" s="20"/>
    </row>
    <row r="22" spans="1:8" ht="30" customHeight="1">
      <c r="A22" s="216"/>
      <c r="B22" s="17">
        <v>12</v>
      </c>
      <c r="C22" s="36" t="s">
        <v>28</v>
      </c>
      <c r="D22" s="18" t="s">
        <v>48</v>
      </c>
      <c r="E22" s="18"/>
    </row>
    <row r="23" spans="1:8" ht="30" customHeight="1">
      <c r="A23" s="216"/>
      <c r="B23" s="17">
        <v>13</v>
      </c>
      <c r="C23" s="36" t="s">
        <v>162</v>
      </c>
      <c r="D23" s="18" t="s">
        <v>2</v>
      </c>
      <c r="E23" s="18"/>
    </row>
    <row r="24" spans="1:8" ht="30" customHeight="1">
      <c r="A24" s="217"/>
      <c r="B24" s="17">
        <v>14</v>
      </c>
      <c r="C24" s="36" t="s">
        <v>51</v>
      </c>
      <c r="D24" s="18" t="s">
        <v>2</v>
      </c>
      <c r="E24" s="18" t="s">
        <v>73</v>
      </c>
    </row>
    <row r="25" spans="1:8" ht="30" customHeight="1">
      <c r="A25" s="23"/>
      <c r="B25" s="25"/>
      <c r="C25" s="41"/>
      <c r="D25" s="24"/>
      <c r="E25" s="24"/>
    </row>
    <row r="26" spans="1:8" ht="30" customHeight="1">
      <c r="A26" s="218"/>
      <c r="B26" s="219"/>
      <c r="C26" s="40" t="s">
        <v>39</v>
      </c>
      <c r="D26" s="18"/>
      <c r="E26" s="18"/>
    </row>
    <row r="27" spans="1:8" ht="30" customHeight="1">
      <c r="A27" s="215" t="s">
        <v>72</v>
      </c>
      <c r="B27" s="26">
        <v>17</v>
      </c>
      <c r="C27" s="36" t="s">
        <v>41</v>
      </c>
      <c r="D27" s="18" t="s">
        <v>40</v>
      </c>
      <c r="E27" s="18"/>
    </row>
    <row r="28" spans="1:8" ht="30" customHeight="1">
      <c r="A28" s="216"/>
      <c r="B28" s="17">
        <v>18</v>
      </c>
      <c r="C28" s="36" t="s">
        <v>50</v>
      </c>
      <c r="D28" s="18" t="s">
        <v>48</v>
      </c>
      <c r="E28" s="18"/>
    </row>
    <row r="29" spans="1:8" ht="30" customHeight="1">
      <c r="A29" s="216"/>
      <c r="B29" s="17">
        <v>19</v>
      </c>
      <c r="C29" s="42" t="s">
        <v>96</v>
      </c>
      <c r="D29" s="18" t="s">
        <v>44</v>
      </c>
      <c r="E29" s="18"/>
    </row>
    <row r="30" spans="1:8" ht="30" customHeight="1">
      <c r="A30" s="216"/>
      <c r="B30" s="17">
        <v>20</v>
      </c>
      <c r="C30" s="42" t="s">
        <v>55</v>
      </c>
      <c r="D30" s="18" t="s">
        <v>54</v>
      </c>
      <c r="E30" s="18"/>
    </row>
    <row r="31" spans="1:8" ht="30" customHeight="1">
      <c r="A31" s="217"/>
      <c r="B31" s="17">
        <v>21</v>
      </c>
      <c r="C31" s="36" t="s">
        <v>97</v>
      </c>
      <c r="D31" s="18" t="s">
        <v>2</v>
      </c>
      <c r="E31" s="18"/>
    </row>
  </sheetData>
  <mergeCells count="8">
    <mergeCell ref="B4:E4"/>
    <mergeCell ref="A10:A17"/>
    <mergeCell ref="A18:A24"/>
    <mergeCell ref="A27:A31"/>
    <mergeCell ref="A9:B9"/>
    <mergeCell ref="A26:B26"/>
    <mergeCell ref="D9:D10"/>
    <mergeCell ref="E9:E10"/>
  </mergeCells>
  <phoneticPr fontI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Y70"/>
  <sheetViews>
    <sheetView tabSelected="1" topLeftCell="D23" zoomScale="70" zoomScaleNormal="70" workbookViewId="0">
      <selection activeCell="I47" sqref="I47"/>
    </sheetView>
  </sheetViews>
  <sheetFormatPr defaultRowHeight="15.75"/>
  <cols>
    <col min="1" max="1" width="3.625" style="44" customWidth="1"/>
    <col min="2" max="2" width="10.625" style="44" customWidth="1"/>
    <col min="3" max="3" width="4.625" style="44" customWidth="1"/>
    <col min="4" max="4" width="7.125" style="44" customWidth="1"/>
    <col min="5" max="5" width="30.625" style="44" customWidth="1"/>
    <col min="6" max="6" width="4.625" style="44" customWidth="1"/>
    <col min="7" max="7" width="3.625" style="44" customWidth="1"/>
    <col min="8" max="8" width="4.625" style="44" customWidth="1"/>
    <col min="9" max="9" width="30.625" style="44" customWidth="1"/>
    <col min="10" max="10" width="3.625" style="44" customWidth="1"/>
    <col min="11" max="11" width="10.625" style="44" customWidth="1"/>
    <col min="12" max="12" width="4.625" style="44" customWidth="1"/>
    <col min="13" max="13" width="7" style="44" customWidth="1"/>
    <col min="14" max="14" width="30.625" style="44" customWidth="1"/>
    <col min="15" max="15" width="4.75" style="44" customWidth="1"/>
    <col min="16" max="16" width="3.625" style="44" customWidth="1"/>
    <col min="17" max="17" width="4.625" style="44" customWidth="1"/>
    <col min="18" max="18" width="30.625" style="44" customWidth="1"/>
    <col min="19" max="19" width="32" style="44" customWidth="1"/>
    <col min="20" max="20" width="4.125" style="44" customWidth="1"/>
    <col min="21" max="21" width="16.625" style="44" customWidth="1"/>
    <col min="22" max="42" width="3.125" style="44" customWidth="1"/>
    <col min="43" max="47" width="2.5" style="44" customWidth="1"/>
    <col min="48" max="48" width="4.5" style="44" customWidth="1"/>
    <col min="49" max="50" width="3.625" style="44" customWidth="1"/>
    <col min="51" max="51" width="4.5" style="44" customWidth="1"/>
    <col min="52" max="16384" width="9" style="44"/>
  </cols>
  <sheetData>
    <row r="1" spans="2:51" ht="33">
      <c r="B1" s="322" t="s">
        <v>167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T1" s="343" t="s">
        <v>166</v>
      </c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</row>
    <row r="2" spans="2:51" ht="24">
      <c r="B2" s="329" t="s">
        <v>69</v>
      </c>
      <c r="C2" s="330"/>
      <c r="D2" s="330"/>
      <c r="E2" s="330"/>
      <c r="F2" s="330"/>
      <c r="G2" s="330"/>
      <c r="H2" s="330"/>
      <c r="I2" s="330"/>
      <c r="K2" s="329" t="s">
        <v>37</v>
      </c>
      <c r="L2" s="330"/>
      <c r="M2" s="330"/>
      <c r="N2" s="330"/>
      <c r="O2" s="330"/>
      <c r="P2" s="330"/>
      <c r="Q2" s="330"/>
      <c r="R2" s="330"/>
      <c r="T2" s="78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</row>
    <row r="3" spans="2:51" ht="20.100000000000001" customHeight="1">
      <c r="B3" s="309" t="s">
        <v>5</v>
      </c>
      <c r="C3" s="310"/>
      <c r="D3" s="323" t="s">
        <v>6</v>
      </c>
      <c r="E3" s="325" t="s">
        <v>7</v>
      </c>
      <c r="F3" s="309" t="s">
        <v>8</v>
      </c>
      <c r="G3" s="327"/>
      <c r="H3" s="310"/>
      <c r="I3" s="325" t="s">
        <v>9</v>
      </c>
      <c r="K3" s="309" t="s">
        <v>5</v>
      </c>
      <c r="L3" s="310"/>
      <c r="M3" s="323" t="s">
        <v>6</v>
      </c>
      <c r="N3" s="325" t="s">
        <v>7</v>
      </c>
      <c r="O3" s="309" t="s">
        <v>8</v>
      </c>
      <c r="P3" s="327"/>
      <c r="Q3" s="310"/>
      <c r="R3" s="325" t="s">
        <v>9</v>
      </c>
      <c r="T3" s="340"/>
      <c r="U3" s="340"/>
      <c r="V3" s="336"/>
      <c r="W3" s="335"/>
      <c r="X3" s="335"/>
      <c r="Y3" s="336"/>
      <c r="Z3" s="335"/>
      <c r="AA3" s="335"/>
      <c r="AB3" s="336"/>
      <c r="AC3" s="335"/>
      <c r="AD3" s="335"/>
      <c r="AE3" s="336"/>
      <c r="AF3" s="335"/>
      <c r="AG3" s="335"/>
      <c r="AH3" s="336"/>
      <c r="AI3" s="335"/>
      <c r="AJ3" s="335"/>
      <c r="AK3" s="336"/>
      <c r="AL3" s="335"/>
      <c r="AM3" s="335"/>
      <c r="AN3" s="336"/>
      <c r="AO3" s="335"/>
      <c r="AP3" s="335"/>
      <c r="AQ3" s="337"/>
      <c r="AR3" s="337"/>
      <c r="AS3" s="337"/>
      <c r="AT3" s="337"/>
      <c r="AU3" s="337"/>
      <c r="AV3" s="48"/>
      <c r="AW3" s="337"/>
      <c r="AX3" s="335"/>
      <c r="AY3" s="48"/>
    </row>
    <row r="4" spans="2:51" ht="20.100000000000001" customHeight="1">
      <c r="B4" s="311"/>
      <c r="C4" s="312"/>
      <c r="D4" s="324"/>
      <c r="E4" s="326"/>
      <c r="F4" s="311"/>
      <c r="G4" s="328"/>
      <c r="H4" s="312"/>
      <c r="I4" s="326"/>
      <c r="K4" s="311"/>
      <c r="L4" s="312"/>
      <c r="M4" s="324"/>
      <c r="N4" s="326"/>
      <c r="O4" s="311"/>
      <c r="P4" s="328"/>
      <c r="Q4" s="312"/>
      <c r="R4" s="326"/>
      <c r="T4" s="336"/>
      <c r="U4" s="338"/>
      <c r="V4" s="333"/>
      <c r="W4" s="333"/>
      <c r="X4" s="333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4"/>
      <c r="AR4" s="335"/>
      <c r="AS4" s="334"/>
      <c r="AT4" s="335"/>
      <c r="AU4" s="334"/>
      <c r="AV4" s="331"/>
      <c r="AW4" s="56"/>
      <c r="AX4" s="54"/>
      <c r="AY4" s="332"/>
    </row>
    <row r="5" spans="2:51" ht="20.100000000000001" customHeight="1">
      <c r="B5" s="313" t="s">
        <v>10</v>
      </c>
      <c r="C5" s="47">
        <v>1</v>
      </c>
      <c r="D5" s="76">
        <v>0.3888888888888889</v>
      </c>
      <c r="E5" s="45" t="s">
        <v>88</v>
      </c>
      <c r="F5" s="93">
        <f>IF(ﾘｰｸﾞ表!F21=""," ",ﾘｰｸﾞ表!F21)</f>
        <v>8</v>
      </c>
      <c r="G5" s="94" t="s">
        <v>11</v>
      </c>
      <c r="H5" s="93">
        <f>IF(ﾘｰｸﾞ表!H21=""," ",ﾘｰｸﾞ表!H21)</f>
        <v>5</v>
      </c>
      <c r="I5" s="46" t="s">
        <v>89</v>
      </c>
      <c r="K5" s="313" t="s">
        <v>10</v>
      </c>
      <c r="L5" s="47">
        <v>1</v>
      </c>
      <c r="M5" s="76">
        <v>0.3888888888888889</v>
      </c>
      <c r="N5" s="45" t="s">
        <v>81</v>
      </c>
      <c r="O5" s="93">
        <f>IF(ﾘｰｸﾞ表!F5=""," ",ﾘｰｸﾞ表!F5)</f>
        <v>5</v>
      </c>
      <c r="P5" s="94" t="s">
        <v>11</v>
      </c>
      <c r="Q5" s="93">
        <f>IF(ﾘｰｸﾞ表!H5=""," ",ﾘｰｸﾞ表!H5)</f>
        <v>10</v>
      </c>
      <c r="R5" s="46" t="s">
        <v>98</v>
      </c>
      <c r="T5" s="337"/>
      <c r="U5" s="338"/>
      <c r="V5" s="333"/>
      <c r="W5" s="333"/>
      <c r="X5" s="333"/>
      <c r="Y5" s="50"/>
      <c r="Z5" s="51"/>
      <c r="AA5" s="50"/>
      <c r="AB5" s="50"/>
      <c r="AC5" s="51"/>
      <c r="AD5" s="50"/>
      <c r="AE5" s="50"/>
      <c r="AF5" s="51"/>
      <c r="AG5" s="50"/>
      <c r="AH5" s="50"/>
      <c r="AI5" s="51"/>
      <c r="AJ5" s="50"/>
      <c r="AK5" s="50"/>
      <c r="AL5" s="51"/>
      <c r="AM5" s="50"/>
      <c r="AN5" s="50"/>
      <c r="AO5" s="51"/>
      <c r="AP5" s="50"/>
      <c r="AQ5" s="334"/>
      <c r="AR5" s="335"/>
      <c r="AS5" s="334"/>
      <c r="AT5" s="335"/>
      <c r="AU5" s="334"/>
      <c r="AV5" s="331"/>
      <c r="AW5" s="56"/>
      <c r="AX5" s="54"/>
      <c r="AY5" s="332"/>
    </row>
    <row r="6" spans="2:51" ht="20.100000000000001" customHeight="1">
      <c r="B6" s="314"/>
      <c r="C6" s="47">
        <v>2</v>
      </c>
      <c r="D6" s="76">
        <v>0.39513888888888887</v>
      </c>
      <c r="E6" s="45" t="s">
        <v>90</v>
      </c>
      <c r="F6" s="93">
        <f>IF(ﾘｰｸﾞ表!L25=""," ",ﾘｰｸﾞ表!L25)</f>
        <v>7</v>
      </c>
      <c r="G6" s="94" t="s">
        <v>11</v>
      </c>
      <c r="H6" s="93">
        <f>IF(ﾘｰｸﾞ表!N25=""," ",ﾘｰｸﾞ表!N25)</f>
        <v>9</v>
      </c>
      <c r="I6" s="46" t="s">
        <v>103</v>
      </c>
      <c r="K6" s="314"/>
      <c r="L6" s="47">
        <v>2</v>
      </c>
      <c r="M6" s="76">
        <v>0.39513888888888887</v>
      </c>
      <c r="N6" s="45" t="s">
        <v>84</v>
      </c>
      <c r="O6" s="93">
        <f>IF(ﾘｰｸﾞ表!L9=""," ",ﾘｰｸﾞ表!L9)</f>
        <v>11</v>
      </c>
      <c r="P6" s="94" t="s">
        <v>11</v>
      </c>
      <c r="Q6" s="93">
        <f>IF(ﾘｰｸﾞ表!N9=""," ",ﾘｰｸﾞ表!N9)</f>
        <v>4</v>
      </c>
      <c r="R6" s="46" t="s">
        <v>85</v>
      </c>
      <c r="T6" s="336"/>
      <c r="U6" s="338"/>
      <c r="V6" s="339"/>
      <c r="W6" s="339"/>
      <c r="X6" s="339"/>
      <c r="Y6" s="333"/>
      <c r="Z6" s="333"/>
      <c r="AA6" s="333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4"/>
      <c r="AR6" s="335"/>
      <c r="AS6" s="334"/>
      <c r="AT6" s="335"/>
      <c r="AU6" s="334"/>
      <c r="AV6" s="331"/>
      <c r="AW6" s="56"/>
      <c r="AX6" s="54"/>
      <c r="AY6" s="332"/>
    </row>
    <row r="7" spans="2:51" ht="20.100000000000001" customHeight="1">
      <c r="B7" s="314"/>
      <c r="C7" s="47">
        <v>3</v>
      </c>
      <c r="D7" s="76">
        <v>0.40138888888888902</v>
      </c>
      <c r="E7" s="45" t="s">
        <v>86</v>
      </c>
      <c r="F7" s="93">
        <f>IF(ﾘｰｸﾞ表!R13=""," ",ﾘｰｸﾞ表!R13)</f>
        <v>9</v>
      </c>
      <c r="G7" s="94" t="s">
        <v>11</v>
      </c>
      <c r="H7" s="93">
        <f>IF(ﾘｰｸﾞ表!T13=""," ",ﾘｰｸﾞ表!T13)</f>
        <v>4</v>
      </c>
      <c r="I7" s="46" t="s">
        <v>87</v>
      </c>
      <c r="K7" s="314"/>
      <c r="L7" s="47">
        <v>3</v>
      </c>
      <c r="M7" s="76">
        <v>0.40138888888888902</v>
      </c>
      <c r="N7" s="45" t="s">
        <v>91</v>
      </c>
      <c r="O7" s="93">
        <f>IF(ﾘｰｸﾞ表!R29=""," ",ﾘｰｸﾞ表!R29)</f>
        <v>9</v>
      </c>
      <c r="P7" s="94" t="s">
        <v>11</v>
      </c>
      <c r="Q7" s="93">
        <f>IF(ﾘｰｸﾞ表!T29=""," ",ﾘｰｸﾞ表!T29)</f>
        <v>4</v>
      </c>
      <c r="R7" s="46" t="s">
        <v>92</v>
      </c>
      <c r="T7" s="337"/>
      <c r="U7" s="338"/>
      <c r="V7" s="50"/>
      <c r="W7" s="51"/>
      <c r="X7" s="50"/>
      <c r="Y7" s="333"/>
      <c r="Z7" s="333"/>
      <c r="AA7" s="333"/>
      <c r="AB7" s="50"/>
      <c r="AC7" s="51"/>
      <c r="AD7" s="50"/>
      <c r="AE7" s="50"/>
      <c r="AF7" s="51"/>
      <c r="AG7" s="50"/>
      <c r="AH7" s="50"/>
      <c r="AI7" s="51"/>
      <c r="AJ7" s="50"/>
      <c r="AK7" s="50"/>
      <c r="AL7" s="51"/>
      <c r="AM7" s="50"/>
      <c r="AN7" s="50"/>
      <c r="AO7" s="51"/>
      <c r="AP7" s="50"/>
      <c r="AQ7" s="334"/>
      <c r="AR7" s="335"/>
      <c r="AS7" s="334"/>
      <c r="AT7" s="335"/>
      <c r="AU7" s="334"/>
      <c r="AV7" s="331"/>
      <c r="AW7" s="56"/>
      <c r="AX7" s="54"/>
      <c r="AY7" s="332"/>
    </row>
    <row r="8" spans="2:51" ht="20.100000000000001" customHeight="1">
      <c r="B8" s="314"/>
      <c r="C8" s="47">
        <v>4</v>
      </c>
      <c r="D8" s="76">
        <v>0.40763888888888899</v>
      </c>
      <c r="E8" s="45" t="s">
        <v>93</v>
      </c>
      <c r="F8" s="93">
        <f>IF(ﾘｰｸﾞ表!W21=""," ",ﾘｰｸﾞ表!W21)</f>
        <v>1</v>
      </c>
      <c r="G8" s="94" t="s">
        <v>11</v>
      </c>
      <c r="H8" s="93">
        <f>IF(ﾘｰｸﾞ表!U21=""," ",ﾘｰｸﾞ表!U21)</f>
        <v>11</v>
      </c>
      <c r="I8" s="46" t="s">
        <v>88</v>
      </c>
      <c r="K8" s="314"/>
      <c r="L8" s="47">
        <v>4</v>
      </c>
      <c r="M8" s="76">
        <v>0.40763888888888899</v>
      </c>
      <c r="N8" s="45" t="s">
        <v>99</v>
      </c>
      <c r="O8" s="93">
        <f>IF(ﾘｰｸﾞ表!W5=""," ",ﾘｰｸﾞ表!W5)</f>
        <v>6</v>
      </c>
      <c r="P8" s="94" t="s">
        <v>11</v>
      </c>
      <c r="Q8" s="93">
        <f>IF(ﾘｰｸﾞ表!U5=""," ",ﾘｰｸﾞ表!U5)</f>
        <v>4</v>
      </c>
      <c r="R8" s="46" t="s">
        <v>81</v>
      </c>
      <c r="T8" s="336"/>
      <c r="U8" s="338"/>
      <c r="V8" s="339"/>
      <c r="W8" s="339"/>
      <c r="X8" s="339"/>
      <c r="Y8" s="339"/>
      <c r="Z8" s="339"/>
      <c r="AA8" s="339"/>
      <c r="AB8" s="333"/>
      <c r="AC8" s="333"/>
      <c r="AD8" s="333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4"/>
      <c r="AR8" s="335"/>
      <c r="AS8" s="334"/>
      <c r="AT8" s="335"/>
      <c r="AU8" s="334"/>
      <c r="AV8" s="331"/>
      <c r="AW8" s="56"/>
      <c r="AX8" s="54"/>
      <c r="AY8" s="332"/>
    </row>
    <row r="9" spans="2:51" ht="20.100000000000001" customHeight="1">
      <c r="B9" s="314"/>
      <c r="C9" s="71">
        <v>5</v>
      </c>
      <c r="D9" s="66">
        <v>0.41388888888888897</v>
      </c>
      <c r="E9" s="67" t="s">
        <v>76</v>
      </c>
      <c r="F9" s="68">
        <f>IF(ﾘｰｸﾞ表!L42=""," ",ﾘｰｸﾞ表!L42)</f>
        <v>7</v>
      </c>
      <c r="G9" s="69" t="s">
        <v>11</v>
      </c>
      <c r="H9" s="68">
        <f>IF(ﾘｰｸﾞ表!N42=""," ",ﾘｰｸﾞ表!N42)</f>
        <v>0</v>
      </c>
      <c r="I9" s="70" t="s">
        <v>77</v>
      </c>
      <c r="K9" s="314"/>
      <c r="L9" s="71">
        <v>5</v>
      </c>
      <c r="M9" s="66">
        <v>0.41388888888888897</v>
      </c>
      <c r="N9" s="67" t="s">
        <v>80</v>
      </c>
      <c r="O9" s="68">
        <f>IF(ﾘｰｸﾞ表!F38=""," ",ﾘｰｸﾞ表!F38)</f>
        <v>7</v>
      </c>
      <c r="P9" s="69" t="s">
        <v>11</v>
      </c>
      <c r="Q9" s="68">
        <f>IF(ﾘｰｸﾞ表!H38=""," ",ﾘｰｸﾞ表!H38)</f>
        <v>0</v>
      </c>
      <c r="R9" s="70" t="s">
        <v>78</v>
      </c>
      <c r="T9" s="337"/>
      <c r="U9" s="338"/>
      <c r="V9" s="50"/>
      <c r="W9" s="51"/>
      <c r="X9" s="50"/>
      <c r="Y9" s="50"/>
      <c r="Z9" s="51"/>
      <c r="AA9" s="50"/>
      <c r="AB9" s="333"/>
      <c r="AC9" s="333"/>
      <c r="AD9" s="333"/>
      <c r="AE9" s="50"/>
      <c r="AF9" s="51"/>
      <c r="AG9" s="50"/>
      <c r="AH9" s="50"/>
      <c r="AI9" s="51"/>
      <c r="AJ9" s="50"/>
      <c r="AK9" s="50"/>
      <c r="AL9" s="51"/>
      <c r="AM9" s="50"/>
      <c r="AN9" s="50"/>
      <c r="AO9" s="51"/>
      <c r="AP9" s="50"/>
      <c r="AQ9" s="334"/>
      <c r="AR9" s="335"/>
      <c r="AS9" s="334"/>
      <c r="AT9" s="335"/>
      <c r="AU9" s="334"/>
      <c r="AV9" s="331"/>
      <c r="AW9" s="56"/>
      <c r="AX9" s="54"/>
      <c r="AY9" s="332"/>
    </row>
    <row r="10" spans="2:51" ht="20.100000000000001" customHeight="1">
      <c r="B10" s="314"/>
      <c r="C10" s="47">
        <v>6</v>
      </c>
      <c r="D10" s="76">
        <v>0.42013888888888901</v>
      </c>
      <c r="E10" s="45" t="s">
        <v>98</v>
      </c>
      <c r="F10" s="93">
        <f>IF(ﾘｰｸﾞ表!I7=""," ",ﾘｰｸﾞ表!I7)</f>
        <v>3</v>
      </c>
      <c r="G10" s="94" t="s">
        <v>11</v>
      </c>
      <c r="H10" s="93">
        <f>IF(ﾘｰｸﾞ表!K7=""," ",ﾘｰｸﾞ表!K7)</f>
        <v>7</v>
      </c>
      <c r="I10" s="46" t="s">
        <v>84</v>
      </c>
      <c r="K10" s="314"/>
      <c r="L10" s="47">
        <v>6</v>
      </c>
      <c r="M10" s="76">
        <v>0.42013888888888901</v>
      </c>
      <c r="N10" s="45" t="s">
        <v>89</v>
      </c>
      <c r="O10" s="93">
        <f>IF(ﾘｰｸﾞ表!I23=""," ",ﾘｰｸﾞ表!I23)</f>
        <v>10</v>
      </c>
      <c r="P10" s="94" t="s">
        <v>11</v>
      </c>
      <c r="Q10" s="93">
        <f>IF(ﾘｰｸﾞ表!K23=""," ",ﾘｰｸﾞ表!K23)</f>
        <v>5</v>
      </c>
      <c r="R10" s="46" t="s">
        <v>90</v>
      </c>
      <c r="T10" s="336"/>
      <c r="U10" s="338"/>
      <c r="V10" s="339"/>
      <c r="W10" s="339"/>
      <c r="X10" s="339"/>
      <c r="Y10" s="339"/>
      <c r="Z10" s="339"/>
      <c r="AA10" s="339"/>
      <c r="AB10" s="339"/>
      <c r="AC10" s="339"/>
      <c r="AD10" s="339"/>
      <c r="AE10" s="333"/>
      <c r="AF10" s="333"/>
      <c r="AG10" s="333"/>
      <c r="AH10" s="339"/>
      <c r="AI10" s="339"/>
      <c r="AJ10" s="339"/>
      <c r="AK10" s="339"/>
      <c r="AL10" s="339"/>
      <c r="AM10" s="339"/>
      <c r="AN10" s="339"/>
      <c r="AO10" s="339"/>
      <c r="AP10" s="339"/>
      <c r="AQ10" s="334"/>
      <c r="AR10" s="335"/>
      <c r="AS10" s="334"/>
      <c r="AT10" s="335"/>
      <c r="AU10" s="334"/>
      <c r="AV10" s="331"/>
      <c r="AW10" s="56"/>
      <c r="AX10" s="54"/>
      <c r="AY10" s="332"/>
    </row>
    <row r="11" spans="2:51" ht="20.100000000000001" customHeight="1">
      <c r="B11" s="314"/>
      <c r="C11" s="47">
        <v>7</v>
      </c>
      <c r="D11" s="76">
        <v>0.42638888888888898</v>
      </c>
      <c r="E11" s="45" t="s">
        <v>103</v>
      </c>
      <c r="F11" s="93">
        <f>IF(ﾘｰｸﾞ表!O27=""," ",ﾘｰｸﾞ表!O27)</f>
        <v>7</v>
      </c>
      <c r="G11" s="94" t="s">
        <v>11</v>
      </c>
      <c r="H11" s="93">
        <f>IF(ﾘｰｸﾞ表!Q27=""," ",ﾘｰｸﾞ表!Q27)</f>
        <v>10</v>
      </c>
      <c r="I11" s="46" t="s">
        <v>91</v>
      </c>
      <c r="K11" s="314"/>
      <c r="L11" s="47">
        <v>7</v>
      </c>
      <c r="M11" s="76">
        <v>0.42638888888888898</v>
      </c>
      <c r="N11" s="45" t="s">
        <v>85</v>
      </c>
      <c r="O11" s="93">
        <f>IF(ﾘｰｸﾞ表!O11=""," ",ﾘｰｸﾞ表!O11)</f>
        <v>10</v>
      </c>
      <c r="P11" s="94" t="s">
        <v>11</v>
      </c>
      <c r="Q11" s="93">
        <f>IF(ﾘｰｸﾞ表!Q11=""," ",ﾘｰｸﾞ表!Q11)</f>
        <v>6</v>
      </c>
      <c r="R11" s="46" t="s">
        <v>86</v>
      </c>
      <c r="T11" s="337"/>
      <c r="U11" s="338"/>
      <c r="V11" s="50"/>
      <c r="W11" s="51"/>
      <c r="X11" s="50"/>
      <c r="Y11" s="50"/>
      <c r="Z11" s="51"/>
      <c r="AA11" s="50"/>
      <c r="AB11" s="50"/>
      <c r="AC11" s="51"/>
      <c r="AD11" s="50"/>
      <c r="AE11" s="333"/>
      <c r="AF11" s="333"/>
      <c r="AG11" s="333"/>
      <c r="AH11" s="50"/>
      <c r="AI11" s="51"/>
      <c r="AJ11" s="50"/>
      <c r="AK11" s="50"/>
      <c r="AL11" s="51"/>
      <c r="AM11" s="50"/>
      <c r="AN11" s="50"/>
      <c r="AO11" s="51"/>
      <c r="AP11" s="50"/>
      <c r="AQ11" s="334"/>
      <c r="AR11" s="335"/>
      <c r="AS11" s="334"/>
      <c r="AT11" s="335"/>
      <c r="AU11" s="334"/>
      <c r="AV11" s="331"/>
      <c r="AW11" s="56"/>
      <c r="AX11" s="54"/>
      <c r="AY11" s="332"/>
    </row>
    <row r="12" spans="2:51" ht="20.100000000000001" customHeight="1">
      <c r="B12" s="314"/>
      <c r="C12" s="47">
        <v>8</v>
      </c>
      <c r="D12" s="76">
        <v>0.43263888888888902</v>
      </c>
      <c r="E12" s="45" t="s">
        <v>87</v>
      </c>
      <c r="F12" s="93">
        <f>IF(ﾘｰｸﾞ表!U15=""," ",ﾘｰｸﾞ表!U15)</f>
        <v>3</v>
      </c>
      <c r="G12" s="94" t="s">
        <v>11</v>
      </c>
      <c r="H12" s="93">
        <f>IF(ﾘｰｸﾞ表!W15=""," ",ﾘｰｸﾞ表!W15)</f>
        <v>8</v>
      </c>
      <c r="I12" s="46" t="s">
        <v>99</v>
      </c>
      <c r="K12" s="314"/>
      <c r="L12" s="47">
        <v>8</v>
      </c>
      <c r="M12" s="76">
        <v>0.43263888888888902</v>
      </c>
      <c r="N12" s="45" t="s">
        <v>92</v>
      </c>
      <c r="O12" s="93">
        <f>IF(ﾘｰｸﾞ表!U31=""," ",ﾘｰｸﾞ表!U31)</f>
        <v>9</v>
      </c>
      <c r="P12" s="94" t="s">
        <v>11</v>
      </c>
      <c r="Q12" s="93">
        <f>IF(ﾘｰｸﾞ表!W31=""," ",ﾘｰｸﾞ表!W31)</f>
        <v>7</v>
      </c>
      <c r="R12" s="46" t="s">
        <v>93</v>
      </c>
      <c r="T12" s="336"/>
      <c r="U12" s="338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3"/>
      <c r="AI12" s="333"/>
      <c r="AJ12" s="333"/>
      <c r="AK12" s="339"/>
      <c r="AL12" s="339"/>
      <c r="AM12" s="339"/>
      <c r="AN12" s="339"/>
      <c r="AO12" s="339"/>
      <c r="AP12" s="339"/>
      <c r="AQ12" s="334"/>
      <c r="AR12" s="335"/>
      <c r="AS12" s="334"/>
      <c r="AT12" s="335"/>
      <c r="AU12" s="334"/>
      <c r="AV12" s="331"/>
      <c r="AW12" s="56"/>
      <c r="AX12" s="54"/>
      <c r="AY12" s="332"/>
    </row>
    <row r="13" spans="2:51" ht="20.100000000000001" customHeight="1">
      <c r="B13" s="314"/>
      <c r="C13" s="71">
        <v>9</v>
      </c>
      <c r="D13" s="66">
        <v>0.43888888888888899</v>
      </c>
      <c r="E13" s="67" t="s">
        <v>78</v>
      </c>
      <c r="F13" s="68">
        <f>IF(ﾘｰｸﾞ表!I40=""," ",ﾘｰｸﾞ表!I40)</f>
        <v>1</v>
      </c>
      <c r="G13" s="69" t="s">
        <v>11</v>
      </c>
      <c r="H13" s="68">
        <f>IF(ﾘｰｸﾞ表!K40=""," ",ﾘｰｸﾞ表!K40)</f>
        <v>5</v>
      </c>
      <c r="I13" s="70" t="s">
        <v>76</v>
      </c>
      <c r="K13" s="314"/>
      <c r="L13" s="71">
        <v>9</v>
      </c>
      <c r="M13" s="66">
        <v>0.43888888888888899</v>
      </c>
      <c r="N13" s="67" t="s">
        <v>80</v>
      </c>
      <c r="O13" s="68">
        <f>IF(ﾘｰｸﾞ表!O38=""," ",ﾘｰｸﾞ表!O38)</f>
        <v>2</v>
      </c>
      <c r="P13" s="69" t="s">
        <v>11</v>
      </c>
      <c r="Q13" s="68">
        <f>IF(ﾘｰｸﾞ表!Q38=""," ",ﾘｰｸﾞ表!Q38)</f>
        <v>1</v>
      </c>
      <c r="R13" s="70" t="s">
        <v>79</v>
      </c>
      <c r="T13" s="337"/>
      <c r="U13" s="342"/>
      <c r="V13" s="50"/>
      <c r="W13" s="51"/>
      <c r="X13" s="50"/>
      <c r="Y13" s="50"/>
      <c r="Z13" s="51"/>
      <c r="AA13" s="50"/>
      <c r="AB13" s="50"/>
      <c r="AC13" s="51"/>
      <c r="AD13" s="50"/>
      <c r="AE13" s="50"/>
      <c r="AF13" s="51"/>
      <c r="AG13" s="50"/>
      <c r="AH13" s="333"/>
      <c r="AI13" s="333"/>
      <c r="AJ13" s="333"/>
      <c r="AK13" s="50"/>
      <c r="AL13" s="51"/>
      <c r="AM13" s="50"/>
      <c r="AN13" s="50"/>
      <c r="AO13" s="51"/>
      <c r="AP13" s="50"/>
      <c r="AQ13" s="334"/>
      <c r="AR13" s="335"/>
      <c r="AS13" s="334"/>
      <c r="AT13" s="335"/>
      <c r="AU13" s="334"/>
      <c r="AV13" s="331"/>
      <c r="AW13" s="56"/>
      <c r="AX13" s="54"/>
      <c r="AY13" s="332"/>
    </row>
    <row r="14" spans="2:51" ht="20.100000000000001" customHeight="1">
      <c r="B14" s="314"/>
      <c r="C14" s="47">
        <v>10</v>
      </c>
      <c r="D14" s="76">
        <v>0.44513888888888897</v>
      </c>
      <c r="E14" s="45" t="s">
        <v>90</v>
      </c>
      <c r="F14" s="93">
        <f>IF(ﾘｰｸﾞ表!K21=""," ",ﾘｰｸﾞ表!K21)</f>
        <v>7</v>
      </c>
      <c r="G14" s="94" t="s">
        <v>11</v>
      </c>
      <c r="H14" s="93">
        <f>IF(ﾘｰｸﾞ表!I21=""," ",ﾘｰｸﾞ表!I21)</f>
        <v>10</v>
      </c>
      <c r="I14" s="46" t="s">
        <v>88</v>
      </c>
      <c r="K14" s="314"/>
      <c r="L14" s="47">
        <v>10</v>
      </c>
      <c r="M14" s="76">
        <v>0.44513888888888897</v>
      </c>
      <c r="N14" s="45" t="s">
        <v>84</v>
      </c>
      <c r="O14" s="93">
        <f>IF(ﾘｰｸﾞ表!K5=""," ",ﾘｰｸﾞ表!K5)</f>
        <v>11</v>
      </c>
      <c r="P14" s="94" t="s">
        <v>11</v>
      </c>
      <c r="Q14" s="93">
        <f>IF(ﾘｰｸﾞ表!I5=""," ",ﾘｰｸﾞ表!I5)</f>
        <v>0</v>
      </c>
      <c r="R14" s="46" t="s">
        <v>81</v>
      </c>
      <c r="T14" s="336"/>
      <c r="U14" s="338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3"/>
      <c r="AL14" s="333"/>
      <c r="AM14" s="333"/>
      <c r="AN14" s="339"/>
      <c r="AO14" s="339"/>
      <c r="AP14" s="339"/>
      <c r="AQ14" s="334"/>
      <c r="AR14" s="335"/>
      <c r="AS14" s="334"/>
      <c r="AT14" s="335"/>
      <c r="AU14" s="334"/>
      <c r="AV14" s="331"/>
      <c r="AW14" s="56"/>
      <c r="AX14" s="54"/>
      <c r="AY14" s="332"/>
    </row>
    <row r="15" spans="2:51" ht="20.100000000000001" customHeight="1">
      <c r="B15" s="314"/>
      <c r="C15" s="47">
        <v>11</v>
      </c>
      <c r="D15" s="76">
        <v>0.45138888888888901</v>
      </c>
      <c r="E15" s="45" t="s">
        <v>98</v>
      </c>
      <c r="F15" s="93">
        <f>IF(ﾘｰｸﾞ表!L7=""," ",ﾘｰｸﾞ表!L7)</f>
        <v>3</v>
      </c>
      <c r="G15" s="94" t="s">
        <v>11</v>
      </c>
      <c r="H15" s="93">
        <f>IF(ﾘｰｸﾞ表!N7=""," ",ﾘｰｸﾞ表!N7)</f>
        <v>9</v>
      </c>
      <c r="I15" s="46" t="s">
        <v>85</v>
      </c>
      <c r="K15" s="314"/>
      <c r="L15" s="47">
        <v>11</v>
      </c>
      <c r="M15" s="76">
        <v>0.45138888888888901</v>
      </c>
      <c r="N15" s="45" t="s">
        <v>89</v>
      </c>
      <c r="O15" s="93">
        <f>IF(ﾘｰｸﾞ表!L23=""," ",ﾘｰｸﾞ表!L23)</f>
        <v>10</v>
      </c>
      <c r="P15" s="94" t="s">
        <v>11</v>
      </c>
      <c r="Q15" s="93">
        <f>IF(ﾘｰｸﾞ表!N23=""," ",ﾘｰｸﾞ表!N23)</f>
        <v>5</v>
      </c>
      <c r="R15" s="46" t="s">
        <v>103</v>
      </c>
      <c r="T15" s="337"/>
      <c r="U15" s="338"/>
      <c r="V15" s="50"/>
      <c r="W15" s="51"/>
      <c r="X15" s="50"/>
      <c r="Y15" s="50"/>
      <c r="Z15" s="51"/>
      <c r="AA15" s="50"/>
      <c r="AB15" s="50"/>
      <c r="AC15" s="51"/>
      <c r="AD15" s="50"/>
      <c r="AE15" s="50"/>
      <c r="AF15" s="51"/>
      <c r="AG15" s="50"/>
      <c r="AH15" s="50"/>
      <c r="AI15" s="51"/>
      <c r="AJ15" s="50"/>
      <c r="AK15" s="333"/>
      <c r="AL15" s="333"/>
      <c r="AM15" s="333"/>
      <c r="AN15" s="50"/>
      <c r="AO15" s="51"/>
      <c r="AP15" s="50"/>
      <c r="AQ15" s="334"/>
      <c r="AR15" s="335"/>
      <c r="AS15" s="334"/>
      <c r="AT15" s="335"/>
      <c r="AU15" s="334"/>
      <c r="AV15" s="331"/>
      <c r="AW15" s="56"/>
      <c r="AX15" s="54"/>
      <c r="AY15" s="332"/>
    </row>
    <row r="16" spans="2:51" ht="20.100000000000001" customHeight="1">
      <c r="B16" s="314"/>
      <c r="C16" s="47">
        <v>12</v>
      </c>
      <c r="D16" s="76">
        <v>0.45763888888888898</v>
      </c>
      <c r="E16" s="45" t="s">
        <v>91</v>
      </c>
      <c r="F16" s="93">
        <f>IF(ﾘｰｸﾞ表!U29=""," ",ﾘｰｸﾞ表!U29)</f>
        <v>11</v>
      </c>
      <c r="G16" s="94" t="s">
        <v>11</v>
      </c>
      <c r="H16" s="93">
        <f>IF(ﾘｰｸﾞ表!W29=""," ",ﾘｰｸﾞ表!W29)</f>
        <v>6</v>
      </c>
      <c r="I16" s="46" t="s">
        <v>93</v>
      </c>
      <c r="K16" s="314"/>
      <c r="L16" s="47">
        <v>12</v>
      </c>
      <c r="M16" s="76">
        <v>0.45763888888888898</v>
      </c>
      <c r="N16" s="45" t="s">
        <v>86</v>
      </c>
      <c r="O16" s="93">
        <f>IF(ﾘｰｸﾞ表!U13=""," ",ﾘｰｸﾞ表!U13)</f>
        <v>6</v>
      </c>
      <c r="P16" s="94" t="s">
        <v>11</v>
      </c>
      <c r="Q16" s="93">
        <f>IF(ﾘｰｸﾞ表!W13=""," ",ﾘｰｸﾞ表!W13)</f>
        <v>7</v>
      </c>
      <c r="R16" s="46" t="s">
        <v>99</v>
      </c>
      <c r="T16" s="336"/>
      <c r="U16" s="338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3"/>
      <c r="AO16" s="333"/>
      <c r="AP16" s="333"/>
      <c r="AQ16" s="334"/>
      <c r="AR16" s="335"/>
      <c r="AS16" s="334"/>
      <c r="AT16" s="335"/>
      <c r="AU16" s="334"/>
      <c r="AV16" s="331"/>
      <c r="AW16" s="56"/>
      <c r="AX16" s="54"/>
      <c r="AY16" s="332"/>
    </row>
    <row r="17" spans="2:51" ht="20.100000000000001" customHeight="1">
      <c r="B17" s="314"/>
      <c r="C17" s="71">
        <v>13</v>
      </c>
      <c r="D17" s="66">
        <v>0.46388888888888902</v>
      </c>
      <c r="E17" s="67" t="s">
        <v>77</v>
      </c>
      <c r="F17" s="68">
        <f>IF(ﾘｰｸﾞ表!O44=""," ",ﾘｰｸﾞ表!O44)</f>
        <v>0</v>
      </c>
      <c r="G17" s="69" t="s">
        <v>11</v>
      </c>
      <c r="H17" s="68">
        <f>IF(ﾘｰｸﾞ表!Q44=""," ",ﾘｰｸﾞ表!Q44)</f>
        <v>6</v>
      </c>
      <c r="I17" s="70" t="s">
        <v>79</v>
      </c>
      <c r="K17" s="314"/>
      <c r="L17" s="71">
        <v>13</v>
      </c>
      <c r="M17" s="66">
        <v>0.46388888888888902</v>
      </c>
      <c r="N17" s="67" t="s">
        <v>76</v>
      </c>
      <c r="O17" s="68">
        <f>IF(ﾘｰｸﾞ表!K38=""," ",ﾘｰｸﾞ表!K38)</f>
        <v>0</v>
      </c>
      <c r="P17" s="69" t="s">
        <v>11</v>
      </c>
      <c r="Q17" s="68">
        <f>IF(ﾘｰｸﾞ表!I38=""," ",ﾘｰｸﾞ表!I38)</f>
        <v>5</v>
      </c>
      <c r="R17" s="70" t="s">
        <v>80</v>
      </c>
      <c r="T17" s="337"/>
      <c r="U17" s="338"/>
      <c r="V17" s="50"/>
      <c r="W17" s="51"/>
      <c r="X17" s="50"/>
      <c r="Y17" s="50"/>
      <c r="Z17" s="51"/>
      <c r="AA17" s="50"/>
      <c r="AB17" s="50"/>
      <c r="AC17" s="51"/>
      <c r="AD17" s="50"/>
      <c r="AE17" s="50"/>
      <c r="AF17" s="51"/>
      <c r="AG17" s="50"/>
      <c r="AH17" s="50"/>
      <c r="AI17" s="51"/>
      <c r="AJ17" s="50"/>
      <c r="AK17" s="50"/>
      <c r="AL17" s="51"/>
      <c r="AM17" s="50"/>
      <c r="AN17" s="333"/>
      <c r="AO17" s="333"/>
      <c r="AP17" s="333"/>
      <c r="AQ17" s="334"/>
      <c r="AR17" s="335"/>
      <c r="AS17" s="334"/>
      <c r="AT17" s="335"/>
      <c r="AU17" s="334"/>
      <c r="AV17" s="331"/>
      <c r="AW17" s="56"/>
      <c r="AX17" s="54"/>
      <c r="AY17" s="332"/>
    </row>
    <row r="18" spans="2:51" ht="20.100000000000001" customHeight="1">
      <c r="B18" s="314"/>
      <c r="C18" s="47">
        <v>14</v>
      </c>
      <c r="D18" s="76">
        <v>0.47013888888888899</v>
      </c>
      <c r="E18" s="45" t="s">
        <v>92</v>
      </c>
      <c r="F18" s="93">
        <f>IF(ﾘｰｸﾞ表!T21=""," ",ﾘｰｸﾞ表!T21)</f>
        <v>3</v>
      </c>
      <c r="G18" s="94" t="s">
        <v>11</v>
      </c>
      <c r="H18" s="93">
        <f>IF(ﾘｰｸﾞ表!R21=""," ",ﾘｰｸﾞ表!R21)</f>
        <v>10</v>
      </c>
      <c r="I18" s="46" t="s">
        <v>88</v>
      </c>
      <c r="K18" s="314"/>
      <c r="L18" s="47">
        <v>14</v>
      </c>
      <c r="M18" s="76">
        <v>0.47013888888888899</v>
      </c>
      <c r="N18" s="45" t="s">
        <v>81</v>
      </c>
      <c r="O18" s="93">
        <f>IF(ﾘｰｸﾞ表!R5=""," ",ﾘｰｸﾞ表!R5)</f>
        <v>6</v>
      </c>
      <c r="P18" s="94" t="s">
        <v>11</v>
      </c>
      <c r="Q18" s="93">
        <f>IF(ﾘｰｸﾞ表!T5=""," ",ﾘｰｸﾞ表!T5)</f>
        <v>3</v>
      </c>
      <c r="R18" s="46" t="s">
        <v>87</v>
      </c>
      <c r="T18" s="48"/>
      <c r="U18" s="49"/>
      <c r="V18" s="50"/>
      <c r="W18" s="51"/>
      <c r="X18" s="50"/>
      <c r="Y18" s="50"/>
      <c r="Z18" s="51"/>
      <c r="AA18" s="50"/>
      <c r="AB18" s="50"/>
      <c r="AC18" s="51"/>
      <c r="AD18" s="50"/>
      <c r="AE18" s="50"/>
      <c r="AF18" s="51"/>
      <c r="AG18" s="50"/>
      <c r="AH18" s="50"/>
      <c r="AI18" s="51"/>
      <c r="AJ18" s="50"/>
      <c r="AK18" s="50"/>
      <c r="AL18" s="51"/>
      <c r="AM18" s="50"/>
      <c r="AN18" s="52"/>
      <c r="AO18" s="52"/>
      <c r="AP18" s="52"/>
      <c r="AQ18" s="53"/>
      <c r="AR18" s="54"/>
      <c r="AS18" s="53"/>
      <c r="AT18" s="54"/>
      <c r="AU18" s="53"/>
      <c r="AV18" s="55"/>
      <c r="AW18" s="56"/>
      <c r="AX18" s="54"/>
      <c r="AY18" s="57"/>
    </row>
    <row r="19" spans="2:51" ht="20.100000000000001" customHeight="1">
      <c r="B19" s="314"/>
      <c r="C19" s="47">
        <v>15</v>
      </c>
      <c r="D19" s="76">
        <v>0.47638888888888897</v>
      </c>
      <c r="E19" s="45" t="s">
        <v>93</v>
      </c>
      <c r="F19" s="93">
        <f>IF(ﾘｰｸﾞ表!W25=""," ",ﾘｰｸﾞ表!W25)</f>
        <v>9</v>
      </c>
      <c r="G19" s="94" t="s">
        <v>11</v>
      </c>
      <c r="H19" s="93">
        <f>IF(ﾘｰｸﾞ表!U25=""," ",ﾘｰｸﾞ表!U25)</f>
        <v>7</v>
      </c>
      <c r="I19" s="46" t="s">
        <v>90</v>
      </c>
      <c r="K19" s="314"/>
      <c r="L19" s="47">
        <v>15</v>
      </c>
      <c r="M19" s="76">
        <v>0.47638888888888897</v>
      </c>
      <c r="N19" s="45" t="s">
        <v>99</v>
      </c>
      <c r="O19" s="93">
        <f>IF(ﾘｰｸﾞ表!W9=""," ",ﾘｰｸﾞ表!W9)</f>
        <v>2</v>
      </c>
      <c r="P19" s="94" t="s">
        <v>11</v>
      </c>
      <c r="Q19" s="93">
        <f>IF(ﾘｰｸﾞ表!U9=""," ",ﾘｰｸﾞ表!U9)</f>
        <v>9</v>
      </c>
      <c r="R19" s="46" t="s">
        <v>84</v>
      </c>
      <c r="T19" s="340"/>
      <c r="U19" s="340"/>
      <c r="V19" s="336"/>
      <c r="W19" s="335"/>
      <c r="X19" s="335"/>
      <c r="Y19" s="336"/>
      <c r="Z19" s="335"/>
      <c r="AA19" s="335"/>
      <c r="AB19" s="336"/>
      <c r="AC19" s="335"/>
      <c r="AD19" s="335"/>
      <c r="AE19" s="336"/>
      <c r="AF19" s="335"/>
      <c r="AG19" s="335"/>
      <c r="AH19" s="336"/>
      <c r="AI19" s="335"/>
      <c r="AJ19" s="335"/>
      <c r="AK19" s="336"/>
      <c r="AL19" s="335"/>
      <c r="AM19" s="335"/>
      <c r="AN19" s="336"/>
      <c r="AO19" s="335"/>
      <c r="AP19" s="335"/>
      <c r="AQ19" s="337"/>
      <c r="AR19" s="337"/>
      <c r="AS19" s="337"/>
      <c r="AT19" s="337"/>
      <c r="AU19" s="337"/>
      <c r="AV19" s="48"/>
      <c r="AW19" s="337"/>
      <c r="AX19" s="335"/>
      <c r="AY19" s="48"/>
    </row>
    <row r="20" spans="2:51" ht="20.100000000000001" customHeight="1">
      <c r="B20" s="314"/>
      <c r="C20" s="47">
        <v>16</v>
      </c>
      <c r="D20" s="76">
        <v>0.48263888888888901</v>
      </c>
      <c r="E20" s="45" t="s">
        <v>98</v>
      </c>
      <c r="F20" s="93">
        <f>IF(ﾘｰｸﾞ表!O7=""," ",ﾘｰｸﾞ表!O7)</f>
        <v>5</v>
      </c>
      <c r="G20" s="94" t="s">
        <v>11</v>
      </c>
      <c r="H20" s="93">
        <f>IF(ﾘｰｸﾞ表!Q7=""," ",ﾘｰｸﾞ表!Q7)</f>
        <v>5</v>
      </c>
      <c r="I20" s="46" t="s">
        <v>86</v>
      </c>
      <c r="K20" s="314"/>
      <c r="L20" s="47">
        <v>16</v>
      </c>
      <c r="M20" s="76">
        <v>0.48263888888888901</v>
      </c>
      <c r="N20" s="45" t="s">
        <v>89</v>
      </c>
      <c r="O20" s="93">
        <f>IF(ﾘｰｸﾞ表!O23=""," ",ﾘｰｸﾞ表!O23)</f>
        <v>10</v>
      </c>
      <c r="P20" s="94" t="s">
        <v>11</v>
      </c>
      <c r="Q20" s="93">
        <f>IF(ﾘｰｸﾞ表!Q23=""," ",ﾘｰｸﾞ表!Q23)</f>
        <v>6</v>
      </c>
      <c r="R20" s="46" t="s">
        <v>91</v>
      </c>
      <c r="T20" s="336"/>
      <c r="U20" s="338"/>
      <c r="V20" s="333"/>
      <c r="W20" s="333"/>
      <c r="X20" s="333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4"/>
      <c r="AR20" s="335"/>
      <c r="AS20" s="334"/>
      <c r="AT20" s="335"/>
      <c r="AU20" s="334"/>
      <c r="AV20" s="331"/>
      <c r="AW20" s="56"/>
      <c r="AX20" s="54"/>
      <c r="AY20" s="332"/>
    </row>
    <row r="21" spans="2:51" ht="20.100000000000001" customHeight="1">
      <c r="B21" s="314"/>
      <c r="C21" s="71">
        <v>17</v>
      </c>
      <c r="D21" s="66">
        <v>0.48888888888888798</v>
      </c>
      <c r="E21" s="67" t="s">
        <v>76</v>
      </c>
      <c r="F21" s="68">
        <f>IF(ﾘｰｸﾞ表!O42=""," ",ﾘｰｸﾞ表!O42)</f>
        <v>0</v>
      </c>
      <c r="G21" s="69" t="s">
        <v>11</v>
      </c>
      <c r="H21" s="68">
        <f>IF(ﾘｰｸﾞ表!Q42=""," ",ﾘｰｸﾞ表!Q42)</f>
        <v>7</v>
      </c>
      <c r="I21" s="70" t="s">
        <v>79</v>
      </c>
      <c r="K21" s="314"/>
      <c r="L21" s="71">
        <v>17</v>
      </c>
      <c r="M21" s="66">
        <v>0.48888888888888798</v>
      </c>
      <c r="N21" s="67" t="s">
        <v>77</v>
      </c>
      <c r="O21" s="68">
        <f>IF(ﾘｰｸﾞ表!N40=""," ",ﾘｰｸﾞ表!N40)</f>
        <v>5</v>
      </c>
      <c r="P21" s="69" t="s">
        <v>11</v>
      </c>
      <c r="Q21" s="68">
        <f>IF(ﾘｰｸﾞ表!L40=""," ",ﾘｰｸﾞ表!L40)</f>
        <v>6</v>
      </c>
      <c r="R21" s="70" t="s">
        <v>78</v>
      </c>
      <c r="T21" s="337"/>
      <c r="U21" s="338"/>
      <c r="V21" s="333"/>
      <c r="W21" s="333"/>
      <c r="X21" s="333"/>
      <c r="Y21" s="50"/>
      <c r="Z21" s="51"/>
      <c r="AA21" s="50"/>
      <c r="AB21" s="50"/>
      <c r="AC21" s="51"/>
      <c r="AD21" s="50"/>
      <c r="AE21" s="50"/>
      <c r="AF21" s="51"/>
      <c r="AG21" s="50"/>
      <c r="AH21" s="50"/>
      <c r="AI21" s="51"/>
      <c r="AJ21" s="50"/>
      <c r="AK21" s="50"/>
      <c r="AL21" s="51"/>
      <c r="AM21" s="50"/>
      <c r="AN21" s="50"/>
      <c r="AO21" s="51"/>
      <c r="AP21" s="50"/>
      <c r="AQ21" s="334"/>
      <c r="AR21" s="335"/>
      <c r="AS21" s="334"/>
      <c r="AT21" s="335"/>
      <c r="AU21" s="334"/>
      <c r="AV21" s="331"/>
      <c r="AW21" s="56"/>
      <c r="AX21" s="54"/>
      <c r="AY21" s="332"/>
    </row>
    <row r="22" spans="2:51" ht="20.100000000000001" customHeight="1">
      <c r="B22" s="314"/>
      <c r="C22" s="47">
        <v>18</v>
      </c>
      <c r="D22" s="76">
        <v>0.49513888888888902</v>
      </c>
      <c r="E22" s="45" t="s">
        <v>103</v>
      </c>
      <c r="F22" s="93">
        <f>IF(ﾘｰｸﾞ表!R27=""," ",ﾘｰｸﾞ表!R27)</f>
        <v>9</v>
      </c>
      <c r="G22" s="94" t="s">
        <v>11</v>
      </c>
      <c r="H22" s="93">
        <f>IF(ﾘｰｸﾞ表!T27=""," ",ﾘｰｸﾞ表!T27)</f>
        <v>5</v>
      </c>
      <c r="I22" s="46" t="s">
        <v>92</v>
      </c>
      <c r="K22" s="314"/>
      <c r="L22" s="47">
        <v>18</v>
      </c>
      <c r="M22" s="76">
        <v>0.49513888888888902</v>
      </c>
      <c r="N22" s="45" t="s">
        <v>85</v>
      </c>
      <c r="O22" s="93">
        <f>IF(ﾘｰｸﾞ表!R11=""," ",ﾘｰｸﾞ表!R11)</f>
        <v>10</v>
      </c>
      <c r="P22" s="94" t="s">
        <v>11</v>
      </c>
      <c r="Q22" s="93">
        <f>IF(ﾘｰｸﾞ表!T11=""," ",ﾘｰｸﾞ表!T11)</f>
        <v>4</v>
      </c>
      <c r="R22" s="46" t="s">
        <v>87</v>
      </c>
      <c r="T22" s="336"/>
      <c r="U22" s="338"/>
      <c r="V22" s="339"/>
      <c r="W22" s="339"/>
      <c r="X22" s="339"/>
      <c r="Y22" s="333"/>
      <c r="Z22" s="333"/>
      <c r="AA22" s="333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4"/>
      <c r="AR22" s="335"/>
      <c r="AS22" s="334"/>
      <c r="AT22" s="335"/>
      <c r="AU22" s="334"/>
      <c r="AV22" s="331"/>
      <c r="AW22" s="56"/>
      <c r="AX22" s="54"/>
      <c r="AY22" s="332"/>
    </row>
    <row r="23" spans="2:51" ht="20.100000000000001" customHeight="1">
      <c r="B23" s="314"/>
      <c r="C23" s="47">
        <v>19</v>
      </c>
      <c r="D23" s="76">
        <v>0.50138888888888899</v>
      </c>
      <c r="E23" s="45" t="s">
        <v>99</v>
      </c>
      <c r="F23" s="93">
        <f>IF(ﾘｰｸﾞ表!W7=""," ",ﾘｰｸﾞ表!W7)</f>
        <v>6</v>
      </c>
      <c r="G23" s="94" t="s">
        <v>11</v>
      </c>
      <c r="H23" s="93">
        <f>IF(ﾘｰｸﾞ表!U7=""," ",ﾘｰｸﾞ表!U7)</f>
        <v>3</v>
      </c>
      <c r="I23" s="46" t="s">
        <v>98</v>
      </c>
      <c r="K23" s="314"/>
      <c r="L23" s="47">
        <v>19</v>
      </c>
      <c r="M23" s="76">
        <v>0.50138888888888899</v>
      </c>
      <c r="N23" s="45" t="s">
        <v>93</v>
      </c>
      <c r="O23" s="93">
        <f>IF(ﾘｰｸﾞ表!W23=""," ",ﾘｰｸﾞ表!W23)</f>
        <v>8</v>
      </c>
      <c r="P23" s="94" t="s">
        <v>11</v>
      </c>
      <c r="Q23" s="93">
        <f>IF(ﾘｰｸﾞ表!U23=""," ",ﾘｰｸﾞ表!U23)</f>
        <v>9</v>
      </c>
      <c r="R23" s="46" t="s">
        <v>89</v>
      </c>
      <c r="T23" s="337"/>
      <c r="U23" s="338"/>
      <c r="V23" s="50"/>
      <c r="W23" s="51"/>
      <c r="X23" s="50"/>
      <c r="Y23" s="333"/>
      <c r="Z23" s="333"/>
      <c r="AA23" s="333"/>
      <c r="AB23" s="50"/>
      <c r="AC23" s="51"/>
      <c r="AD23" s="50"/>
      <c r="AE23" s="50"/>
      <c r="AF23" s="51"/>
      <c r="AG23" s="50"/>
      <c r="AH23" s="50"/>
      <c r="AI23" s="51"/>
      <c r="AJ23" s="50"/>
      <c r="AK23" s="50"/>
      <c r="AL23" s="51"/>
      <c r="AM23" s="50"/>
      <c r="AN23" s="50"/>
      <c r="AO23" s="51"/>
      <c r="AP23" s="50"/>
      <c r="AQ23" s="334"/>
      <c r="AR23" s="335"/>
      <c r="AS23" s="334"/>
      <c r="AT23" s="335"/>
      <c r="AU23" s="334"/>
      <c r="AV23" s="331"/>
      <c r="AW23" s="56"/>
      <c r="AX23" s="54"/>
      <c r="AY23" s="332"/>
    </row>
    <row r="24" spans="2:51" ht="20.100000000000001" customHeight="1">
      <c r="B24" s="314"/>
      <c r="C24" s="47">
        <v>20</v>
      </c>
      <c r="D24" s="76">
        <v>0.50763888888888897</v>
      </c>
      <c r="E24" s="45" t="s">
        <v>91</v>
      </c>
      <c r="F24" s="93">
        <f>IF(ﾘｰｸﾞ表!Q21=""," ",ﾘｰｸﾞ表!Q21)</f>
        <v>10</v>
      </c>
      <c r="G24" s="94" t="s">
        <v>11</v>
      </c>
      <c r="H24" s="93">
        <f>IF(ﾘｰｸﾞ表!O21=""," ",ﾘｰｸﾞ表!O21)</f>
        <v>3</v>
      </c>
      <c r="I24" s="46" t="s">
        <v>88</v>
      </c>
      <c r="K24" s="314"/>
      <c r="L24" s="47">
        <v>20</v>
      </c>
      <c r="M24" s="76">
        <v>0.50763888888888897</v>
      </c>
      <c r="N24" s="45" t="s">
        <v>86</v>
      </c>
      <c r="O24" s="93">
        <f>IF(ﾘｰｸﾞ表!Q5=""," ",ﾘｰｸﾞ表!Q5)</f>
        <v>9</v>
      </c>
      <c r="P24" s="94" t="s">
        <v>11</v>
      </c>
      <c r="Q24" s="93">
        <f>IF(ﾘｰｸﾞ表!O5=""," ",ﾘｰｸﾞ表!O5)</f>
        <v>4</v>
      </c>
      <c r="R24" s="46" t="s">
        <v>81</v>
      </c>
      <c r="T24" s="336"/>
      <c r="U24" s="338"/>
      <c r="V24" s="339"/>
      <c r="W24" s="339"/>
      <c r="X24" s="339"/>
      <c r="Y24" s="339"/>
      <c r="Z24" s="339"/>
      <c r="AA24" s="339"/>
      <c r="AB24" s="333"/>
      <c r="AC24" s="333"/>
      <c r="AD24" s="333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4"/>
      <c r="AR24" s="335"/>
      <c r="AS24" s="334"/>
      <c r="AT24" s="335"/>
      <c r="AU24" s="334"/>
      <c r="AV24" s="331"/>
      <c r="AW24" s="56"/>
      <c r="AX24" s="54"/>
      <c r="AY24" s="332"/>
    </row>
    <row r="25" spans="2:51" ht="20.100000000000001" customHeight="1">
      <c r="B25" s="314"/>
      <c r="C25" s="47">
        <v>21</v>
      </c>
      <c r="D25" s="76">
        <v>0.51388888888888895</v>
      </c>
      <c r="E25" s="45" t="s">
        <v>84</v>
      </c>
      <c r="F25" s="93">
        <f>IF(ﾘｰｸﾞ表!R9=""," ",ﾘｰｸﾞ表!R9)</f>
        <v>12</v>
      </c>
      <c r="G25" s="94" t="s">
        <v>11</v>
      </c>
      <c r="H25" s="93">
        <f>IF(ﾘｰｸﾞ表!T9=""," ",ﾘｰｸﾞ表!T9)</f>
        <v>0</v>
      </c>
      <c r="I25" s="46" t="s">
        <v>87</v>
      </c>
      <c r="K25" s="314"/>
      <c r="L25" s="47">
        <v>21</v>
      </c>
      <c r="M25" s="76">
        <v>0.51388888888888895</v>
      </c>
      <c r="N25" s="45" t="s">
        <v>92</v>
      </c>
      <c r="O25" s="93">
        <f>IF(ﾘｰｸﾞ表!T25=""," ",ﾘｰｸﾞ表!T25)</f>
        <v>5</v>
      </c>
      <c r="P25" s="94" t="s">
        <v>11</v>
      </c>
      <c r="Q25" s="93">
        <f>IF(ﾘｰｸﾞ表!R25=""," ",ﾘｰｸﾞ表!R25)</f>
        <v>7</v>
      </c>
      <c r="R25" s="46" t="s">
        <v>90</v>
      </c>
      <c r="T25" s="337"/>
      <c r="U25" s="338"/>
      <c r="V25" s="50"/>
      <c r="W25" s="51"/>
      <c r="X25" s="50"/>
      <c r="Y25" s="50"/>
      <c r="Z25" s="51"/>
      <c r="AA25" s="50"/>
      <c r="AB25" s="333"/>
      <c r="AC25" s="333"/>
      <c r="AD25" s="333"/>
      <c r="AE25" s="50"/>
      <c r="AF25" s="51"/>
      <c r="AG25" s="50"/>
      <c r="AH25" s="50"/>
      <c r="AI25" s="51"/>
      <c r="AJ25" s="50"/>
      <c r="AK25" s="50"/>
      <c r="AL25" s="51"/>
      <c r="AM25" s="50"/>
      <c r="AN25" s="50"/>
      <c r="AO25" s="51"/>
      <c r="AP25" s="50"/>
      <c r="AQ25" s="334"/>
      <c r="AR25" s="335"/>
      <c r="AS25" s="334"/>
      <c r="AT25" s="335"/>
      <c r="AU25" s="334"/>
      <c r="AV25" s="331"/>
      <c r="AW25" s="56"/>
      <c r="AX25" s="54"/>
      <c r="AY25" s="332"/>
    </row>
    <row r="26" spans="2:51" ht="20.100000000000001" customHeight="1">
      <c r="B26" s="314"/>
      <c r="C26" s="71">
        <v>22</v>
      </c>
      <c r="D26" s="66">
        <v>0.52013888888888904</v>
      </c>
      <c r="E26" s="67" t="s">
        <v>80</v>
      </c>
      <c r="F26" s="68">
        <f>IF(ﾘｰｸﾞ表!L38=""," ",ﾘｰｸﾞ表!L38)</f>
        <v>6</v>
      </c>
      <c r="G26" s="69" t="s">
        <v>11</v>
      </c>
      <c r="H26" s="68">
        <f>IF(ﾘｰｸﾞ表!N38=""," ",ﾘｰｸﾞ表!N38)</f>
        <v>1</v>
      </c>
      <c r="I26" s="70" t="s">
        <v>77</v>
      </c>
      <c r="K26" s="314"/>
      <c r="L26" s="71">
        <v>22</v>
      </c>
      <c r="M26" s="66">
        <v>0.52013888888888904</v>
      </c>
      <c r="N26" s="67" t="s">
        <v>78</v>
      </c>
      <c r="O26" s="68">
        <f>IF(ﾘｰｸﾞ表!O40=""," ",ﾘｰｸﾞ表!O40)</f>
        <v>3</v>
      </c>
      <c r="P26" s="69" t="s">
        <v>11</v>
      </c>
      <c r="Q26" s="68">
        <f>IF(ﾘｰｸﾞ表!Q40=""," ",ﾘｰｸﾞ表!Q40)</f>
        <v>7</v>
      </c>
      <c r="R26" s="70" t="s">
        <v>79</v>
      </c>
      <c r="T26" s="336"/>
      <c r="U26" s="338"/>
      <c r="V26" s="339"/>
      <c r="W26" s="339"/>
      <c r="X26" s="339"/>
      <c r="Y26" s="339"/>
      <c r="Z26" s="339"/>
      <c r="AA26" s="339"/>
      <c r="AB26" s="339"/>
      <c r="AC26" s="339"/>
      <c r="AD26" s="339"/>
      <c r="AE26" s="333"/>
      <c r="AF26" s="333"/>
      <c r="AG26" s="333"/>
      <c r="AH26" s="339"/>
      <c r="AI26" s="339"/>
      <c r="AJ26" s="339"/>
      <c r="AK26" s="339"/>
      <c r="AL26" s="339"/>
      <c r="AM26" s="339"/>
      <c r="AN26" s="339"/>
      <c r="AO26" s="339"/>
      <c r="AP26" s="339"/>
      <c r="AQ26" s="334"/>
      <c r="AR26" s="335"/>
      <c r="AS26" s="334"/>
      <c r="AT26" s="335"/>
      <c r="AU26" s="334"/>
      <c r="AV26" s="331"/>
      <c r="AW26" s="56"/>
      <c r="AX26" s="54"/>
      <c r="AY26" s="332"/>
    </row>
    <row r="27" spans="2:51" ht="20.100000000000001" customHeight="1">
      <c r="B27" s="314"/>
      <c r="C27" s="316" t="s">
        <v>67</v>
      </c>
      <c r="D27" s="317"/>
      <c r="E27" s="317"/>
      <c r="F27" s="317"/>
      <c r="G27" s="317"/>
      <c r="H27" s="317"/>
      <c r="I27" s="318"/>
      <c r="K27" s="314"/>
      <c r="L27" s="316" t="s">
        <v>67</v>
      </c>
      <c r="M27" s="317"/>
      <c r="N27" s="317"/>
      <c r="O27" s="317"/>
      <c r="P27" s="317"/>
      <c r="Q27" s="317"/>
      <c r="R27" s="318"/>
      <c r="T27" s="337"/>
      <c r="U27" s="338"/>
      <c r="V27" s="50"/>
      <c r="W27" s="51"/>
      <c r="X27" s="50"/>
      <c r="Y27" s="50"/>
      <c r="Z27" s="51"/>
      <c r="AA27" s="50"/>
      <c r="AB27" s="50"/>
      <c r="AC27" s="51"/>
      <c r="AD27" s="50"/>
      <c r="AE27" s="333"/>
      <c r="AF27" s="333"/>
      <c r="AG27" s="333"/>
      <c r="AH27" s="50"/>
      <c r="AI27" s="51"/>
      <c r="AJ27" s="50"/>
      <c r="AK27" s="50"/>
      <c r="AL27" s="51"/>
      <c r="AM27" s="50"/>
      <c r="AN27" s="50"/>
      <c r="AO27" s="51"/>
      <c r="AP27" s="50"/>
      <c r="AQ27" s="334"/>
      <c r="AR27" s="335"/>
      <c r="AS27" s="334"/>
      <c r="AT27" s="335"/>
      <c r="AU27" s="334"/>
      <c r="AV27" s="331"/>
      <c r="AW27" s="56"/>
      <c r="AX27" s="54"/>
      <c r="AY27" s="332"/>
    </row>
    <row r="28" spans="2:51" ht="20.100000000000001" customHeight="1">
      <c r="B28" s="314"/>
      <c r="C28" s="319"/>
      <c r="D28" s="320"/>
      <c r="E28" s="320"/>
      <c r="F28" s="320"/>
      <c r="G28" s="320"/>
      <c r="H28" s="320"/>
      <c r="I28" s="321"/>
      <c r="K28" s="314"/>
      <c r="L28" s="319"/>
      <c r="M28" s="320"/>
      <c r="N28" s="320"/>
      <c r="O28" s="320"/>
      <c r="P28" s="320"/>
      <c r="Q28" s="320"/>
      <c r="R28" s="321"/>
      <c r="T28" s="336"/>
      <c r="U28" s="338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3"/>
      <c r="AI28" s="333"/>
      <c r="AJ28" s="333"/>
      <c r="AK28" s="339"/>
      <c r="AL28" s="339"/>
      <c r="AM28" s="339"/>
      <c r="AN28" s="339"/>
      <c r="AO28" s="339"/>
      <c r="AP28" s="339"/>
      <c r="AQ28" s="334"/>
      <c r="AR28" s="335"/>
      <c r="AS28" s="334"/>
      <c r="AT28" s="335"/>
      <c r="AU28" s="334"/>
      <c r="AV28" s="331"/>
      <c r="AW28" s="56"/>
      <c r="AX28" s="54"/>
      <c r="AY28" s="332"/>
    </row>
    <row r="29" spans="2:51" ht="20.100000000000001" customHeight="1">
      <c r="B29" s="314"/>
      <c r="C29" s="47">
        <v>23</v>
      </c>
      <c r="D29" s="76">
        <v>0.5625</v>
      </c>
      <c r="E29" s="77" t="s">
        <v>88</v>
      </c>
      <c r="F29" s="93">
        <f>IF(ﾘｰｸﾞ表!L21=""," ",ﾘｰｸﾞ表!L21)</f>
        <v>9</v>
      </c>
      <c r="G29" s="94" t="s">
        <v>11</v>
      </c>
      <c r="H29" s="93">
        <f>IF(ﾘｰｸﾞ表!N21=""," ",ﾘｰｸﾞ表!N21)</f>
        <v>7</v>
      </c>
      <c r="I29" s="77" t="s">
        <v>103</v>
      </c>
      <c r="K29" s="314"/>
      <c r="L29" s="47">
        <v>23</v>
      </c>
      <c r="M29" s="76">
        <v>0.5625</v>
      </c>
      <c r="N29" s="77" t="s">
        <v>82</v>
      </c>
      <c r="O29" s="93">
        <f>IF(ﾘｰｸﾞ表!L5=""," ",ﾘｰｸﾞ表!L5)</f>
        <v>7</v>
      </c>
      <c r="P29" s="94" t="s">
        <v>11</v>
      </c>
      <c r="Q29" s="93">
        <f>IF(ﾘｰｸﾞ表!N5=""," ",ﾘｰｸﾞ表!N5)</f>
        <v>8</v>
      </c>
      <c r="R29" s="77" t="s">
        <v>85</v>
      </c>
      <c r="T29" s="337"/>
      <c r="U29" s="342"/>
      <c r="V29" s="50"/>
      <c r="W29" s="51"/>
      <c r="X29" s="50"/>
      <c r="Y29" s="50"/>
      <c r="Z29" s="51"/>
      <c r="AA29" s="50"/>
      <c r="AB29" s="50"/>
      <c r="AC29" s="51"/>
      <c r="AD29" s="50"/>
      <c r="AE29" s="50"/>
      <c r="AF29" s="51"/>
      <c r="AG29" s="50"/>
      <c r="AH29" s="333"/>
      <c r="AI29" s="333"/>
      <c r="AJ29" s="333"/>
      <c r="AK29" s="50"/>
      <c r="AL29" s="51"/>
      <c r="AM29" s="50"/>
      <c r="AN29" s="50"/>
      <c r="AO29" s="51"/>
      <c r="AP29" s="50"/>
      <c r="AQ29" s="334"/>
      <c r="AR29" s="335"/>
      <c r="AS29" s="334"/>
      <c r="AT29" s="335"/>
      <c r="AU29" s="334"/>
      <c r="AV29" s="331"/>
      <c r="AW29" s="56"/>
      <c r="AX29" s="54"/>
      <c r="AY29" s="332"/>
    </row>
    <row r="30" spans="2:51" ht="20.100000000000001" customHeight="1">
      <c r="B30" s="314"/>
      <c r="C30" s="47">
        <v>24</v>
      </c>
      <c r="D30" s="76">
        <v>0.56874999999999998</v>
      </c>
      <c r="E30" s="77" t="s">
        <v>101</v>
      </c>
      <c r="F30" s="93">
        <f>IF(ﾘｰｸﾞ表!R23=""," ",ﾘｰｸﾞ表!R23)</f>
        <v>11</v>
      </c>
      <c r="G30" s="94" t="s">
        <v>11</v>
      </c>
      <c r="H30" s="93">
        <f>IF(ﾘｰｸﾞ表!T23=""," ",ﾘｰｸﾞ表!T23)</f>
        <v>2</v>
      </c>
      <c r="I30" s="77" t="s">
        <v>92</v>
      </c>
      <c r="K30" s="314"/>
      <c r="L30" s="47">
        <v>24</v>
      </c>
      <c r="M30" s="76">
        <v>0.56874999999999998</v>
      </c>
      <c r="N30" s="77" t="s">
        <v>98</v>
      </c>
      <c r="O30" s="93">
        <f>IF(ﾘｰｸﾞ表!R7=""," ",ﾘｰｸﾞ表!R7)</f>
        <v>3</v>
      </c>
      <c r="P30" s="94" t="s">
        <v>11</v>
      </c>
      <c r="Q30" s="93">
        <f>IF(ﾘｰｸﾞ表!T7=""," ",ﾘｰｸﾞ表!T7)</f>
        <v>10</v>
      </c>
      <c r="R30" s="77" t="s">
        <v>87</v>
      </c>
      <c r="T30" s="336"/>
      <c r="U30" s="338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3"/>
      <c r="AL30" s="333"/>
      <c r="AM30" s="333"/>
      <c r="AN30" s="339"/>
      <c r="AO30" s="339"/>
      <c r="AP30" s="339"/>
      <c r="AQ30" s="334"/>
      <c r="AR30" s="335"/>
      <c r="AS30" s="334"/>
      <c r="AT30" s="335"/>
      <c r="AU30" s="334"/>
      <c r="AV30" s="331"/>
      <c r="AW30" s="56"/>
      <c r="AX30" s="54"/>
      <c r="AY30" s="332"/>
    </row>
    <row r="31" spans="2:51" ht="20.100000000000001" customHeight="1">
      <c r="B31" s="314"/>
      <c r="C31" s="47">
        <v>25</v>
      </c>
      <c r="D31" s="76">
        <v>0.57499999999999996</v>
      </c>
      <c r="E31" s="77" t="s">
        <v>90</v>
      </c>
      <c r="F31" s="93">
        <f>IF(ﾘｰｸﾞ表!O25=""," ",ﾘｰｸﾞ表!O25)</f>
        <v>7</v>
      </c>
      <c r="G31" s="94" t="s">
        <v>11</v>
      </c>
      <c r="H31" s="93">
        <f>IF(ﾘｰｸﾞ表!Q25=""," ",ﾘｰｸﾞ表!Q25)</f>
        <v>11</v>
      </c>
      <c r="I31" s="77" t="s">
        <v>91</v>
      </c>
      <c r="K31" s="314"/>
      <c r="L31" s="47">
        <v>25</v>
      </c>
      <c r="M31" s="76">
        <v>0.57499999999999996</v>
      </c>
      <c r="N31" s="77" t="s">
        <v>84</v>
      </c>
      <c r="O31" s="93">
        <f>IF(ﾘｰｸﾞ表!O9=""," ",ﾘｰｸﾞ表!O9)</f>
        <v>7</v>
      </c>
      <c r="P31" s="94" t="s">
        <v>11</v>
      </c>
      <c r="Q31" s="93">
        <f>IF(ﾘｰｸﾞ表!Q9=""," ",ﾘｰｸﾞ表!Q9)</f>
        <v>9</v>
      </c>
      <c r="R31" s="77" t="s">
        <v>86</v>
      </c>
      <c r="T31" s="337"/>
      <c r="U31" s="338"/>
      <c r="V31" s="50"/>
      <c r="W31" s="51"/>
      <c r="X31" s="50"/>
      <c r="Y31" s="50"/>
      <c r="Z31" s="51"/>
      <c r="AA31" s="50"/>
      <c r="AB31" s="50"/>
      <c r="AC31" s="51"/>
      <c r="AD31" s="50"/>
      <c r="AE31" s="50"/>
      <c r="AF31" s="51"/>
      <c r="AG31" s="50"/>
      <c r="AH31" s="50"/>
      <c r="AI31" s="51"/>
      <c r="AJ31" s="50"/>
      <c r="AK31" s="333"/>
      <c r="AL31" s="333"/>
      <c r="AM31" s="333"/>
      <c r="AN31" s="50"/>
      <c r="AO31" s="51"/>
      <c r="AP31" s="50"/>
      <c r="AQ31" s="334"/>
      <c r="AR31" s="335"/>
      <c r="AS31" s="334"/>
      <c r="AT31" s="335"/>
      <c r="AU31" s="334"/>
      <c r="AV31" s="331"/>
      <c r="AW31" s="56"/>
      <c r="AX31" s="54"/>
      <c r="AY31" s="332"/>
    </row>
    <row r="32" spans="2:51" ht="20.100000000000001" customHeight="1">
      <c r="B32" s="315"/>
      <c r="C32" s="72">
        <v>26</v>
      </c>
      <c r="D32" s="58">
        <v>0.58125000000000004</v>
      </c>
      <c r="E32" s="59" t="s">
        <v>85</v>
      </c>
      <c r="F32" s="93">
        <f>IF(ﾘｰｸﾞ表!U11=""," ",ﾘｰｸﾞ表!U11)</f>
        <v>7</v>
      </c>
      <c r="G32" s="94" t="s">
        <v>11</v>
      </c>
      <c r="H32" s="93">
        <f>IF(ﾘｰｸﾞ表!W11=""," ",ﾘｰｸﾞ表!W11)</f>
        <v>3</v>
      </c>
      <c r="I32" s="59" t="s">
        <v>99</v>
      </c>
      <c r="K32" s="315"/>
      <c r="L32" s="47">
        <v>26</v>
      </c>
      <c r="M32" s="76">
        <v>0.58125000000000004</v>
      </c>
      <c r="N32" s="77" t="s">
        <v>93</v>
      </c>
      <c r="O32" s="93">
        <f>IF(ﾘｰｸﾞ表!W27=""," ",ﾘｰｸﾞ表!W27)</f>
        <v>6</v>
      </c>
      <c r="P32" s="94" t="s">
        <v>11</v>
      </c>
      <c r="Q32" s="93">
        <f>IF(ﾘｰｸﾞ表!U27=""," ",ﾘｰｸﾞ表!U27)</f>
        <v>8</v>
      </c>
      <c r="R32" s="77" t="s">
        <v>103</v>
      </c>
      <c r="T32" s="336"/>
      <c r="U32" s="338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3"/>
      <c r="AO32" s="333"/>
      <c r="AP32" s="333"/>
      <c r="AQ32" s="334"/>
      <c r="AR32" s="335"/>
      <c r="AS32" s="334"/>
      <c r="AT32" s="335"/>
      <c r="AU32" s="334"/>
      <c r="AV32" s="331"/>
      <c r="AW32" s="56"/>
      <c r="AX32" s="54"/>
      <c r="AY32" s="332"/>
    </row>
    <row r="33" spans="2:51" ht="20.100000000000001" customHeight="1">
      <c r="B33" s="359" t="s">
        <v>121</v>
      </c>
      <c r="C33" s="360"/>
      <c r="D33" s="360"/>
      <c r="E33" s="360"/>
      <c r="F33" s="360"/>
      <c r="G33" s="360"/>
      <c r="H33" s="360"/>
      <c r="I33" s="361"/>
      <c r="J33" s="115"/>
      <c r="K33" s="359" t="s">
        <v>122</v>
      </c>
      <c r="L33" s="360"/>
      <c r="M33" s="360"/>
      <c r="N33" s="360"/>
      <c r="O33" s="360"/>
      <c r="P33" s="360"/>
      <c r="Q33" s="360"/>
      <c r="R33" s="361"/>
      <c r="T33" s="337"/>
      <c r="U33" s="338"/>
      <c r="V33" s="50"/>
      <c r="W33" s="51"/>
      <c r="X33" s="50"/>
      <c r="Y33" s="50"/>
      <c r="Z33" s="51"/>
      <c r="AA33" s="50"/>
      <c r="AB33" s="50"/>
      <c r="AC33" s="51"/>
      <c r="AD33" s="50"/>
      <c r="AE33" s="50"/>
      <c r="AF33" s="51"/>
      <c r="AG33" s="50"/>
      <c r="AH33" s="50"/>
      <c r="AI33" s="51"/>
      <c r="AJ33" s="50"/>
      <c r="AK33" s="50"/>
      <c r="AL33" s="51"/>
      <c r="AM33" s="50"/>
      <c r="AN33" s="333"/>
      <c r="AO33" s="333"/>
      <c r="AP33" s="333"/>
      <c r="AQ33" s="334"/>
      <c r="AR33" s="335"/>
      <c r="AS33" s="334"/>
      <c r="AT33" s="335"/>
      <c r="AU33" s="334"/>
      <c r="AV33" s="331"/>
      <c r="AW33" s="56"/>
      <c r="AX33" s="54"/>
      <c r="AY33" s="332"/>
    </row>
    <row r="34" spans="2:51" ht="20.100000000000001" customHeight="1">
      <c r="B34" s="344" t="s">
        <v>68</v>
      </c>
      <c r="C34" s="116">
        <v>27</v>
      </c>
      <c r="D34" s="117">
        <v>0.60416666666666663</v>
      </c>
      <c r="E34" s="118" t="s">
        <v>181</v>
      </c>
      <c r="F34" s="119">
        <v>1</v>
      </c>
      <c r="G34" s="120" t="s">
        <v>23</v>
      </c>
      <c r="H34" s="119">
        <v>10</v>
      </c>
      <c r="I34" s="118" t="s">
        <v>182</v>
      </c>
      <c r="J34" s="115"/>
      <c r="K34" s="347" t="s">
        <v>68</v>
      </c>
      <c r="L34" s="121">
        <v>27</v>
      </c>
      <c r="M34" s="122">
        <v>0.60416666666666663</v>
      </c>
      <c r="N34" s="123" t="s">
        <v>177</v>
      </c>
      <c r="O34" s="124">
        <v>5</v>
      </c>
      <c r="P34" s="125" t="s">
        <v>23</v>
      </c>
      <c r="Q34" s="124">
        <v>9</v>
      </c>
      <c r="R34" s="123" t="s">
        <v>176</v>
      </c>
      <c r="T34" s="79"/>
      <c r="U34" s="56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56"/>
      <c r="AR34" s="56"/>
      <c r="AS34" s="56"/>
      <c r="AT34" s="56"/>
      <c r="AU34" s="56"/>
      <c r="AV34" s="56"/>
      <c r="AW34" s="56"/>
      <c r="AX34" s="56"/>
      <c r="AY34" s="56"/>
    </row>
    <row r="35" spans="2:51" ht="20.100000000000001" customHeight="1">
      <c r="B35" s="345"/>
      <c r="C35" s="121">
        <v>28</v>
      </c>
      <c r="D35" s="122">
        <v>0.61041666666666672</v>
      </c>
      <c r="E35" s="123" t="s">
        <v>183</v>
      </c>
      <c r="F35" s="124">
        <v>5</v>
      </c>
      <c r="G35" s="125" t="s">
        <v>23</v>
      </c>
      <c r="H35" s="124">
        <v>6</v>
      </c>
      <c r="I35" s="123" t="s">
        <v>184</v>
      </c>
      <c r="J35" s="115"/>
      <c r="K35" s="348"/>
      <c r="L35" s="121">
        <v>28</v>
      </c>
      <c r="M35" s="122">
        <v>0.61041666666666672</v>
      </c>
      <c r="N35" s="123" t="s">
        <v>179</v>
      </c>
      <c r="O35" s="124">
        <v>10</v>
      </c>
      <c r="P35" s="125" t="s">
        <v>23</v>
      </c>
      <c r="Q35" s="124">
        <v>3</v>
      </c>
      <c r="R35" s="123" t="s">
        <v>178</v>
      </c>
      <c r="T35" s="340"/>
      <c r="U35" s="340"/>
      <c r="V35" s="341"/>
      <c r="W35" s="339"/>
      <c r="X35" s="339"/>
      <c r="Y35" s="341"/>
      <c r="Z35" s="339"/>
      <c r="AA35" s="339"/>
      <c r="AB35" s="341"/>
      <c r="AC35" s="339"/>
      <c r="AD35" s="339"/>
      <c r="AE35" s="341"/>
      <c r="AF35" s="339"/>
      <c r="AG35" s="339"/>
      <c r="AH35" s="341"/>
      <c r="AI35" s="339"/>
      <c r="AJ35" s="339"/>
      <c r="AK35" s="50"/>
      <c r="AL35" s="50"/>
      <c r="AM35" s="50"/>
      <c r="AN35" s="60"/>
      <c r="AO35" s="50"/>
      <c r="AP35" s="50"/>
      <c r="AQ35" s="337"/>
      <c r="AR35" s="337"/>
      <c r="AS35" s="337"/>
      <c r="AT35" s="337"/>
      <c r="AU35" s="337"/>
      <c r="AV35" s="48"/>
      <c r="AW35" s="337"/>
      <c r="AX35" s="335"/>
      <c r="AY35" s="48"/>
    </row>
    <row r="36" spans="2:51" ht="20.100000000000001" customHeight="1">
      <c r="B36" s="345"/>
      <c r="C36" s="116">
        <v>29</v>
      </c>
      <c r="D36" s="122">
        <v>0.61666666666666703</v>
      </c>
      <c r="E36" s="123" t="s">
        <v>180</v>
      </c>
      <c r="F36" s="124">
        <v>6</v>
      </c>
      <c r="G36" s="125" t="s">
        <v>23</v>
      </c>
      <c r="H36" s="124">
        <v>7</v>
      </c>
      <c r="I36" s="123" t="s">
        <v>101</v>
      </c>
      <c r="J36" s="115"/>
      <c r="K36" s="348"/>
      <c r="L36" s="121">
        <v>29</v>
      </c>
      <c r="M36" s="122">
        <v>0.61666666666666703</v>
      </c>
      <c r="N36" s="123" t="s">
        <v>185</v>
      </c>
      <c r="O36" s="124">
        <v>10</v>
      </c>
      <c r="P36" s="125" t="s">
        <v>23</v>
      </c>
      <c r="Q36" s="124">
        <v>1</v>
      </c>
      <c r="R36" s="123" t="s">
        <v>186</v>
      </c>
      <c r="T36" s="336"/>
      <c r="U36" s="338"/>
      <c r="V36" s="333"/>
      <c r="W36" s="333"/>
      <c r="X36" s="333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50"/>
      <c r="AL36" s="50"/>
      <c r="AM36" s="50"/>
      <c r="AN36" s="50"/>
      <c r="AO36" s="50"/>
      <c r="AP36" s="50"/>
      <c r="AQ36" s="334"/>
      <c r="AR36" s="335"/>
      <c r="AS36" s="334"/>
      <c r="AT36" s="335"/>
      <c r="AU36" s="334"/>
      <c r="AV36" s="331"/>
      <c r="AW36" s="56"/>
      <c r="AX36" s="54"/>
      <c r="AY36" s="332"/>
    </row>
    <row r="37" spans="2:51" ht="20.100000000000001" customHeight="1">
      <c r="B37" s="345"/>
      <c r="C37" s="126">
        <v>30</v>
      </c>
      <c r="D37" s="127">
        <v>0.62291666666666701</v>
      </c>
      <c r="E37" s="128" t="s">
        <v>187</v>
      </c>
      <c r="F37" s="129">
        <v>1</v>
      </c>
      <c r="G37" s="130" t="s">
        <v>23</v>
      </c>
      <c r="H37" s="129">
        <v>4</v>
      </c>
      <c r="I37" s="128" t="s">
        <v>188</v>
      </c>
      <c r="J37" s="115"/>
      <c r="K37" s="348"/>
      <c r="L37" s="126">
        <v>30</v>
      </c>
      <c r="M37" s="127">
        <v>0.62291666666666701</v>
      </c>
      <c r="N37" s="128" t="s">
        <v>189</v>
      </c>
      <c r="O37" s="129">
        <v>2</v>
      </c>
      <c r="P37" s="130" t="s">
        <v>23</v>
      </c>
      <c r="Q37" s="129">
        <v>6</v>
      </c>
      <c r="R37" s="128" t="s">
        <v>190</v>
      </c>
      <c r="T37" s="337"/>
      <c r="U37" s="338"/>
      <c r="V37" s="333"/>
      <c r="W37" s="333"/>
      <c r="X37" s="333"/>
      <c r="Y37" s="50"/>
      <c r="Z37" s="51"/>
      <c r="AA37" s="50"/>
      <c r="AB37" s="50"/>
      <c r="AC37" s="51"/>
      <c r="AD37" s="50"/>
      <c r="AE37" s="50"/>
      <c r="AF37" s="51"/>
      <c r="AG37" s="50"/>
      <c r="AH37" s="50"/>
      <c r="AI37" s="51"/>
      <c r="AJ37" s="50"/>
      <c r="AK37" s="50"/>
      <c r="AL37" s="50"/>
      <c r="AM37" s="50"/>
      <c r="AN37" s="50"/>
      <c r="AO37" s="51"/>
      <c r="AP37" s="50"/>
      <c r="AQ37" s="334"/>
      <c r="AR37" s="335"/>
      <c r="AS37" s="334"/>
      <c r="AT37" s="335"/>
      <c r="AU37" s="334"/>
      <c r="AV37" s="331"/>
      <c r="AW37" s="56"/>
      <c r="AX37" s="54"/>
      <c r="AY37" s="332"/>
    </row>
    <row r="38" spans="2:51" ht="20.100000000000001" customHeight="1">
      <c r="B38" s="345"/>
      <c r="C38" s="116">
        <v>31</v>
      </c>
      <c r="D38" s="122">
        <v>0.62916666666666698</v>
      </c>
      <c r="E38" s="123" t="s">
        <v>173</v>
      </c>
      <c r="F38" s="124">
        <v>11</v>
      </c>
      <c r="G38" s="125" t="s">
        <v>23</v>
      </c>
      <c r="H38" s="124">
        <v>1</v>
      </c>
      <c r="I38" s="123" t="s">
        <v>182</v>
      </c>
      <c r="J38" s="115"/>
      <c r="K38" s="348"/>
      <c r="L38" s="121">
        <v>31</v>
      </c>
      <c r="M38" s="122">
        <v>0.62916666666666698</v>
      </c>
      <c r="N38" s="123" t="s">
        <v>176</v>
      </c>
      <c r="O38" s="124">
        <v>9</v>
      </c>
      <c r="P38" s="125" t="s">
        <v>23</v>
      </c>
      <c r="Q38" s="124">
        <v>8</v>
      </c>
      <c r="R38" s="123" t="s">
        <v>192</v>
      </c>
      <c r="T38" s="336"/>
      <c r="U38" s="338"/>
      <c r="V38" s="339"/>
      <c r="W38" s="339"/>
      <c r="X38" s="339"/>
      <c r="Y38" s="333"/>
      <c r="Z38" s="333"/>
      <c r="AA38" s="333"/>
      <c r="AB38" s="339"/>
      <c r="AC38" s="339"/>
      <c r="AD38" s="339"/>
      <c r="AE38" s="339"/>
      <c r="AF38" s="339"/>
      <c r="AG38" s="339"/>
      <c r="AH38" s="339"/>
      <c r="AI38" s="339"/>
      <c r="AJ38" s="339"/>
      <c r="AK38" s="50"/>
      <c r="AL38" s="50"/>
      <c r="AM38" s="50"/>
      <c r="AN38" s="50"/>
      <c r="AO38" s="50"/>
      <c r="AP38" s="50"/>
      <c r="AQ38" s="334"/>
      <c r="AR38" s="335"/>
      <c r="AS38" s="334"/>
      <c r="AT38" s="335"/>
      <c r="AU38" s="334"/>
      <c r="AV38" s="331"/>
      <c r="AW38" s="56"/>
      <c r="AX38" s="54"/>
      <c r="AY38" s="332"/>
    </row>
    <row r="39" spans="2:51" ht="20.100000000000001" customHeight="1">
      <c r="B39" s="345"/>
      <c r="C39" s="121">
        <v>32</v>
      </c>
      <c r="D39" s="122">
        <v>0.63541666666666696</v>
      </c>
      <c r="E39" s="123" t="s">
        <v>184</v>
      </c>
      <c r="F39" s="124">
        <v>7</v>
      </c>
      <c r="G39" s="125" t="s">
        <v>23</v>
      </c>
      <c r="H39" s="124">
        <v>9</v>
      </c>
      <c r="I39" s="131" t="s">
        <v>101</v>
      </c>
      <c r="J39" s="115"/>
      <c r="K39" s="349"/>
      <c r="L39" s="121">
        <v>32</v>
      </c>
      <c r="M39" s="122">
        <v>0.63541666666666696</v>
      </c>
      <c r="N39" s="123" t="s">
        <v>185</v>
      </c>
      <c r="O39" s="132">
        <v>6</v>
      </c>
      <c r="P39" s="133" t="s">
        <v>11</v>
      </c>
      <c r="Q39" s="132">
        <v>8</v>
      </c>
      <c r="R39" s="123" t="s">
        <v>179</v>
      </c>
      <c r="T39" s="337"/>
      <c r="U39" s="338"/>
      <c r="V39" s="50"/>
      <c r="W39" s="51"/>
      <c r="X39" s="50"/>
      <c r="Y39" s="333"/>
      <c r="Z39" s="333"/>
      <c r="AA39" s="333"/>
      <c r="AB39" s="50"/>
      <c r="AC39" s="51"/>
      <c r="AD39" s="50"/>
      <c r="AE39" s="50"/>
      <c r="AF39" s="51"/>
      <c r="AG39" s="50"/>
      <c r="AH39" s="50"/>
      <c r="AI39" s="51"/>
      <c r="AJ39" s="50"/>
      <c r="AK39" s="50"/>
      <c r="AL39" s="50"/>
      <c r="AM39" s="50"/>
      <c r="AN39" s="50"/>
      <c r="AO39" s="51"/>
      <c r="AP39" s="50"/>
      <c r="AQ39" s="334"/>
      <c r="AR39" s="335"/>
      <c r="AS39" s="334"/>
      <c r="AT39" s="335"/>
      <c r="AU39" s="334"/>
      <c r="AV39" s="331"/>
      <c r="AW39" s="56"/>
      <c r="AX39" s="54"/>
      <c r="AY39" s="332"/>
    </row>
    <row r="40" spans="2:51" ht="20.100000000000001" customHeight="1">
      <c r="B40" s="346"/>
      <c r="C40" s="134">
        <v>33</v>
      </c>
      <c r="D40" s="127">
        <v>0.64166666666666705</v>
      </c>
      <c r="E40" s="128" t="s">
        <v>191</v>
      </c>
      <c r="F40" s="129">
        <v>7</v>
      </c>
      <c r="G40" s="130" t="s">
        <v>23</v>
      </c>
      <c r="H40" s="129">
        <v>0</v>
      </c>
      <c r="I40" s="128" t="s">
        <v>188</v>
      </c>
      <c r="J40" s="115"/>
      <c r="K40" s="350"/>
      <c r="L40" s="351"/>
      <c r="M40" s="351"/>
      <c r="N40" s="351"/>
      <c r="O40" s="351"/>
      <c r="P40" s="351"/>
      <c r="Q40" s="351"/>
      <c r="R40" s="352"/>
      <c r="T40" s="336"/>
      <c r="U40" s="338"/>
      <c r="V40" s="339"/>
      <c r="W40" s="339"/>
      <c r="X40" s="339"/>
      <c r="Y40" s="339"/>
      <c r="Z40" s="339"/>
      <c r="AA40" s="339"/>
      <c r="AB40" s="333"/>
      <c r="AC40" s="333"/>
      <c r="AD40" s="333"/>
      <c r="AE40" s="339"/>
      <c r="AF40" s="339"/>
      <c r="AG40" s="339"/>
      <c r="AH40" s="339"/>
      <c r="AI40" s="339"/>
      <c r="AJ40" s="339"/>
      <c r="AK40" s="50"/>
      <c r="AL40" s="50"/>
      <c r="AM40" s="50"/>
      <c r="AN40" s="50"/>
      <c r="AO40" s="50"/>
      <c r="AP40" s="50"/>
      <c r="AQ40" s="334"/>
      <c r="AR40" s="335"/>
      <c r="AS40" s="334"/>
      <c r="AT40" s="335"/>
      <c r="AU40" s="334"/>
      <c r="AV40" s="331"/>
      <c r="AW40" s="56"/>
      <c r="AX40" s="54"/>
      <c r="AY40" s="332"/>
    </row>
    <row r="41" spans="2:51" ht="20.100000000000001" customHeight="1">
      <c r="B41" s="135" t="s">
        <v>163</v>
      </c>
      <c r="C41" s="121">
        <v>34</v>
      </c>
      <c r="D41" s="122">
        <v>0.64791666666666703</v>
      </c>
      <c r="E41" s="123" t="s">
        <v>193</v>
      </c>
      <c r="F41" s="136">
        <v>9</v>
      </c>
      <c r="G41" s="137" t="s">
        <v>11</v>
      </c>
      <c r="H41" s="136">
        <v>4</v>
      </c>
      <c r="I41" s="123" t="s">
        <v>101</v>
      </c>
      <c r="J41" s="115"/>
      <c r="K41" s="135" t="s">
        <v>165</v>
      </c>
      <c r="L41" s="121">
        <v>33</v>
      </c>
      <c r="M41" s="122">
        <v>0.64791666666666703</v>
      </c>
      <c r="N41" s="123" t="s">
        <v>195</v>
      </c>
      <c r="O41" s="132">
        <v>10</v>
      </c>
      <c r="P41" s="133" t="s">
        <v>11</v>
      </c>
      <c r="Q41" s="132">
        <v>5</v>
      </c>
      <c r="R41" s="123" t="s">
        <v>176</v>
      </c>
      <c r="T41" s="337"/>
      <c r="U41" s="338"/>
      <c r="V41" s="50"/>
      <c r="W41" s="51"/>
      <c r="X41" s="50"/>
      <c r="Y41" s="50"/>
      <c r="Z41" s="51"/>
      <c r="AA41" s="50"/>
      <c r="AB41" s="333"/>
      <c r="AC41" s="333"/>
      <c r="AD41" s="333"/>
      <c r="AE41" s="50"/>
      <c r="AF41" s="51"/>
      <c r="AG41" s="50"/>
      <c r="AH41" s="50"/>
      <c r="AI41" s="51"/>
      <c r="AJ41" s="50"/>
      <c r="AK41" s="50"/>
      <c r="AL41" s="50"/>
      <c r="AM41" s="50"/>
      <c r="AN41" s="50"/>
      <c r="AO41" s="51"/>
      <c r="AP41" s="50"/>
      <c r="AQ41" s="334"/>
      <c r="AR41" s="335"/>
      <c r="AS41" s="334"/>
      <c r="AT41" s="335"/>
      <c r="AU41" s="334"/>
      <c r="AV41" s="331"/>
      <c r="AW41" s="56"/>
      <c r="AX41" s="54"/>
      <c r="AY41" s="332"/>
    </row>
    <row r="42" spans="2:51" ht="20.100000000000001" customHeight="1">
      <c r="B42" s="138" t="s">
        <v>164</v>
      </c>
      <c r="C42" s="134">
        <v>35</v>
      </c>
      <c r="D42" s="127">
        <v>0.65416666666666701</v>
      </c>
      <c r="E42" s="128" t="s">
        <v>191</v>
      </c>
      <c r="F42" s="139">
        <v>5</v>
      </c>
      <c r="G42" s="140" t="s">
        <v>11</v>
      </c>
      <c r="H42" s="139">
        <v>2</v>
      </c>
      <c r="I42" s="141" t="s">
        <v>190</v>
      </c>
      <c r="J42" s="115"/>
      <c r="K42" s="142"/>
      <c r="L42" s="143"/>
      <c r="M42" s="144"/>
      <c r="N42" s="145"/>
      <c r="O42" s="146"/>
      <c r="P42" s="142"/>
      <c r="Q42" s="146"/>
      <c r="R42" s="145"/>
      <c r="T42" s="336"/>
      <c r="U42" s="338"/>
      <c r="V42" s="339"/>
      <c r="W42" s="339"/>
      <c r="X42" s="339"/>
      <c r="Y42" s="339"/>
      <c r="Z42" s="339"/>
      <c r="AA42" s="339"/>
      <c r="AB42" s="339"/>
      <c r="AC42" s="339"/>
      <c r="AD42" s="339"/>
      <c r="AE42" s="333"/>
      <c r="AF42" s="333"/>
      <c r="AG42" s="333"/>
      <c r="AH42" s="339"/>
      <c r="AI42" s="339"/>
      <c r="AJ42" s="339"/>
      <c r="AK42" s="52"/>
      <c r="AL42" s="52"/>
      <c r="AM42" s="52"/>
      <c r="AN42" s="50"/>
      <c r="AO42" s="50"/>
      <c r="AP42" s="50"/>
      <c r="AQ42" s="334"/>
      <c r="AR42" s="335"/>
      <c r="AS42" s="334"/>
      <c r="AT42" s="335"/>
      <c r="AU42" s="334"/>
      <c r="AV42" s="331"/>
      <c r="AW42" s="56"/>
      <c r="AX42" s="54"/>
      <c r="AY42" s="332"/>
    </row>
    <row r="43" spans="2:51" ht="20.100000000000001" customHeight="1">
      <c r="B43" s="353" t="s">
        <v>36</v>
      </c>
      <c r="C43" s="355">
        <v>36</v>
      </c>
      <c r="D43" s="357">
        <v>0.66319444444444442</v>
      </c>
      <c r="E43" s="358" t="s">
        <v>194</v>
      </c>
      <c r="F43" s="132">
        <v>11</v>
      </c>
      <c r="G43" s="133" t="s">
        <v>11</v>
      </c>
      <c r="H43" s="132">
        <v>6</v>
      </c>
      <c r="I43" s="358" t="s">
        <v>196</v>
      </c>
      <c r="J43" s="115"/>
      <c r="K43" s="142"/>
      <c r="L43" s="143"/>
      <c r="M43" s="144"/>
      <c r="N43" s="147"/>
      <c r="O43" s="148"/>
      <c r="P43" s="142"/>
      <c r="Q43" s="148"/>
      <c r="R43" s="149"/>
      <c r="T43" s="337"/>
      <c r="U43" s="338"/>
      <c r="V43" s="50"/>
      <c r="W43" s="51"/>
      <c r="X43" s="50"/>
      <c r="Y43" s="50"/>
      <c r="Z43" s="51"/>
      <c r="AA43" s="50"/>
      <c r="AB43" s="50"/>
      <c r="AC43" s="51"/>
      <c r="AD43" s="50"/>
      <c r="AE43" s="333"/>
      <c r="AF43" s="333"/>
      <c r="AG43" s="333"/>
      <c r="AH43" s="50"/>
      <c r="AI43" s="51"/>
      <c r="AJ43" s="50"/>
      <c r="AK43" s="52"/>
      <c r="AL43" s="52"/>
      <c r="AM43" s="52"/>
      <c r="AN43" s="50"/>
      <c r="AO43" s="51"/>
      <c r="AP43" s="50"/>
      <c r="AQ43" s="334"/>
      <c r="AR43" s="335"/>
      <c r="AS43" s="334"/>
      <c r="AT43" s="335"/>
      <c r="AU43" s="334"/>
      <c r="AV43" s="331"/>
      <c r="AW43" s="56"/>
      <c r="AX43" s="54"/>
      <c r="AY43" s="332"/>
    </row>
    <row r="44" spans="2:51" ht="20.100000000000001" customHeight="1">
      <c r="B44" s="354"/>
      <c r="C44" s="356"/>
      <c r="D44" s="357"/>
      <c r="E44" s="358"/>
      <c r="F44" s="132">
        <v>10</v>
      </c>
      <c r="G44" s="133" t="s">
        <v>11</v>
      </c>
      <c r="H44" s="132">
        <v>8</v>
      </c>
      <c r="I44" s="358"/>
      <c r="J44" s="115"/>
      <c r="K44" s="115"/>
      <c r="L44" s="147"/>
      <c r="M44" s="147"/>
      <c r="N44" s="150"/>
      <c r="O44" s="146"/>
      <c r="P44" s="142"/>
      <c r="Q44" s="146"/>
      <c r="R44" s="150"/>
      <c r="T44" s="336"/>
      <c r="U44" s="338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3"/>
      <c r="AI44" s="333"/>
      <c r="AJ44" s="333"/>
      <c r="AK44" s="50"/>
      <c r="AL44" s="50"/>
      <c r="AM44" s="50"/>
      <c r="AN44" s="52"/>
      <c r="AO44" s="52"/>
      <c r="AP44" s="52"/>
      <c r="AQ44" s="334"/>
      <c r="AR44" s="335"/>
      <c r="AS44" s="334"/>
      <c r="AT44" s="335"/>
      <c r="AU44" s="334"/>
      <c r="AV44" s="331"/>
      <c r="AW44" s="56"/>
      <c r="AX44" s="54"/>
      <c r="AY44" s="332"/>
    </row>
    <row r="45" spans="2:51" ht="20.100000000000001" customHeight="1">
      <c r="B45" s="354"/>
      <c r="C45" s="356"/>
      <c r="D45" s="357"/>
      <c r="E45" s="358"/>
      <c r="F45" s="132"/>
      <c r="G45" s="133" t="s">
        <v>11</v>
      </c>
      <c r="H45" s="132"/>
      <c r="I45" s="358"/>
      <c r="J45" s="115"/>
      <c r="K45" s="115"/>
      <c r="L45" s="147"/>
      <c r="M45" s="147"/>
      <c r="N45" s="145"/>
      <c r="O45" s="151"/>
      <c r="P45" s="147"/>
      <c r="Q45" s="147"/>
      <c r="R45" s="147"/>
      <c r="T45" s="337"/>
      <c r="U45" s="338"/>
      <c r="V45" s="50"/>
      <c r="W45" s="51"/>
      <c r="X45" s="50"/>
      <c r="Y45" s="50"/>
      <c r="Z45" s="51"/>
      <c r="AA45" s="50"/>
      <c r="AB45" s="50"/>
      <c r="AC45" s="51"/>
      <c r="AD45" s="50"/>
      <c r="AE45" s="50"/>
      <c r="AF45" s="51"/>
      <c r="AG45" s="50"/>
      <c r="AH45" s="333"/>
      <c r="AI45" s="333"/>
      <c r="AJ45" s="333"/>
      <c r="AK45" s="50"/>
      <c r="AL45" s="50"/>
      <c r="AM45" s="50"/>
      <c r="AN45" s="52"/>
      <c r="AO45" s="52"/>
      <c r="AP45" s="52"/>
      <c r="AQ45" s="334"/>
      <c r="AR45" s="335"/>
      <c r="AS45" s="334"/>
      <c r="AT45" s="335"/>
      <c r="AU45" s="334"/>
      <c r="AV45" s="331"/>
      <c r="AW45" s="56"/>
      <c r="AX45" s="54"/>
      <c r="AY45" s="332"/>
    </row>
    <row r="46" spans="2:51" ht="20.100000000000001" customHeight="1"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</row>
    <row r="47" spans="2:51" ht="20.100000000000001" customHeight="1"/>
    <row r="48" spans="2:51" ht="20.100000000000001" customHeight="1"/>
    <row r="49" spans="4:17" ht="20.100000000000001" customHeight="1"/>
    <row r="50" spans="4:17" ht="20.100000000000001" customHeight="1"/>
    <row r="51" spans="4:17" ht="20.100000000000001" customHeight="1"/>
    <row r="58" spans="4:17" ht="16.5">
      <c r="D58" s="64"/>
      <c r="O58" s="63"/>
      <c r="P58" s="65"/>
      <c r="Q58" s="65"/>
    </row>
    <row r="59" spans="4:17" ht="16.5">
      <c r="D59" s="64"/>
      <c r="E59" s="62"/>
      <c r="F59" s="62"/>
      <c r="O59" s="63"/>
      <c r="P59" s="65"/>
      <c r="Q59" s="65"/>
    </row>
    <row r="60" spans="4:17" ht="16.5">
      <c r="D60" s="64"/>
      <c r="O60" s="63"/>
      <c r="P60" s="65"/>
      <c r="Q60" s="65"/>
    </row>
    <row r="61" spans="4:17" ht="16.5">
      <c r="D61" s="64"/>
      <c r="E61" s="64"/>
      <c r="F61" s="63"/>
      <c r="G61" s="65"/>
      <c r="H61" s="65"/>
      <c r="M61" s="64"/>
      <c r="N61" s="64"/>
      <c r="O61" s="63"/>
      <c r="P61" s="65"/>
      <c r="Q61" s="65"/>
    </row>
    <row r="62" spans="4:17" ht="16.5">
      <c r="D62" s="64"/>
      <c r="E62" s="64"/>
      <c r="F62" s="63"/>
      <c r="G62" s="65"/>
      <c r="H62" s="65"/>
      <c r="O62" s="63"/>
      <c r="P62" s="65"/>
      <c r="Q62" s="65"/>
    </row>
    <row r="63" spans="4:17" ht="16.5">
      <c r="D63" s="64"/>
      <c r="E63" s="64"/>
      <c r="F63" s="63"/>
      <c r="G63" s="65"/>
      <c r="H63" s="65"/>
      <c r="O63" s="63"/>
      <c r="P63" s="65"/>
      <c r="Q63" s="65"/>
    </row>
    <row r="64" spans="4:17" ht="16.5">
      <c r="D64" s="64"/>
      <c r="E64" s="64"/>
      <c r="O64" s="63"/>
      <c r="P64" s="65"/>
      <c r="Q64" s="65"/>
    </row>
    <row r="65" spans="4:17" ht="16.5">
      <c r="D65" s="64"/>
      <c r="E65" s="64"/>
      <c r="O65" s="63"/>
      <c r="P65" s="65"/>
      <c r="Q65" s="65"/>
    </row>
    <row r="66" spans="4:17" ht="16.5">
      <c r="O66" s="63"/>
      <c r="P66" s="65"/>
      <c r="Q66" s="65"/>
    </row>
    <row r="67" spans="4:17" ht="16.5">
      <c r="O67" s="63"/>
      <c r="P67" s="65"/>
      <c r="Q67" s="65"/>
    </row>
    <row r="68" spans="4:17" ht="16.5">
      <c r="O68" s="63"/>
      <c r="P68" s="65"/>
      <c r="Q68" s="65"/>
    </row>
    <row r="69" spans="4:17" ht="16.5">
      <c r="O69" s="63"/>
      <c r="P69" s="65"/>
      <c r="Q69" s="65"/>
    </row>
    <row r="70" spans="4:17" ht="16.5">
      <c r="O70" s="63"/>
      <c r="P70" s="65"/>
      <c r="Q70" s="65"/>
    </row>
  </sheetData>
  <sheetProtection formatColumns="0" formatRows="0" insertColumns="0" insertRows="0"/>
  <mergeCells count="350">
    <mergeCell ref="B34:B40"/>
    <mergeCell ref="K34:K39"/>
    <mergeCell ref="K40:R40"/>
    <mergeCell ref="B43:B45"/>
    <mergeCell ref="C43:C45"/>
    <mergeCell ref="D43:D45"/>
    <mergeCell ref="E43:E45"/>
    <mergeCell ref="I43:I45"/>
    <mergeCell ref="B33:I33"/>
    <mergeCell ref="K33:R33"/>
    <mergeCell ref="T1:AY1"/>
    <mergeCell ref="T3:U3"/>
    <mergeCell ref="V3:X3"/>
    <mergeCell ref="Y3:AA3"/>
    <mergeCell ref="AB3:AD3"/>
    <mergeCell ref="AE3:AG3"/>
    <mergeCell ref="AH3:AJ3"/>
    <mergeCell ref="AK3:AM3"/>
    <mergeCell ref="AN3:AP3"/>
    <mergeCell ref="AQ3:AU3"/>
    <mergeCell ref="AW3:AX3"/>
    <mergeCell ref="T4:T5"/>
    <mergeCell ref="U4:U5"/>
    <mergeCell ref="V4:X5"/>
    <mergeCell ref="Y4:AA4"/>
    <mergeCell ref="AB4:AD4"/>
    <mergeCell ref="AE4:AG4"/>
    <mergeCell ref="AH4:AJ4"/>
    <mergeCell ref="AK4:AM4"/>
    <mergeCell ref="AN4:AP4"/>
    <mergeCell ref="AY8:AY9"/>
    <mergeCell ref="AQ8:AQ9"/>
    <mergeCell ref="T6:T7"/>
    <mergeCell ref="U6:U7"/>
    <mergeCell ref="V6:X6"/>
    <mergeCell ref="Y6:AA7"/>
    <mergeCell ref="AB6:AD6"/>
    <mergeCell ref="AE6:AG6"/>
    <mergeCell ref="AH6:AJ6"/>
    <mergeCell ref="AK6:AM6"/>
    <mergeCell ref="AN6:AP6"/>
    <mergeCell ref="T8:T9"/>
    <mergeCell ref="AR8:AR9"/>
    <mergeCell ref="AS8:AS9"/>
    <mergeCell ref="AT8:AT9"/>
    <mergeCell ref="AU8:AU9"/>
    <mergeCell ref="AV8:AV9"/>
    <mergeCell ref="U8:U9"/>
    <mergeCell ref="V8:X8"/>
    <mergeCell ref="Y8:AA8"/>
    <mergeCell ref="AB8:AD9"/>
    <mergeCell ref="AE8:AG8"/>
    <mergeCell ref="AH8:AJ8"/>
    <mergeCell ref="AK8:AM8"/>
    <mergeCell ref="AY4:AY5"/>
    <mergeCell ref="AQ4:AQ5"/>
    <mergeCell ref="AR4:AR5"/>
    <mergeCell ref="AS4:AS5"/>
    <mergeCell ref="AT4:AT5"/>
    <mergeCell ref="AU4:AU5"/>
    <mergeCell ref="AV4:AV5"/>
    <mergeCell ref="AY6:AY7"/>
    <mergeCell ref="AQ6:AQ7"/>
    <mergeCell ref="AR6:AR7"/>
    <mergeCell ref="AS6:AS7"/>
    <mergeCell ref="AT6:AT7"/>
    <mergeCell ref="AU6:AU7"/>
    <mergeCell ref="AV6:AV7"/>
    <mergeCell ref="AY10:AY11"/>
    <mergeCell ref="AQ10:AQ11"/>
    <mergeCell ref="AR10:AR11"/>
    <mergeCell ref="AS10:AS11"/>
    <mergeCell ref="AT10:AT11"/>
    <mergeCell ref="AU10:AU11"/>
    <mergeCell ref="AV10:AV11"/>
    <mergeCell ref="T10:T11"/>
    <mergeCell ref="U10:U11"/>
    <mergeCell ref="V10:X10"/>
    <mergeCell ref="Y10:AA10"/>
    <mergeCell ref="AB10:AD10"/>
    <mergeCell ref="AE10:AG11"/>
    <mergeCell ref="AH10:AJ10"/>
    <mergeCell ref="AK10:AM10"/>
    <mergeCell ref="AN10:AP10"/>
    <mergeCell ref="AV14:AV15"/>
    <mergeCell ref="T12:T13"/>
    <mergeCell ref="U12:U13"/>
    <mergeCell ref="V12:X12"/>
    <mergeCell ref="Y12:AA12"/>
    <mergeCell ref="AB12:AD12"/>
    <mergeCell ref="AE12:AG12"/>
    <mergeCell ref="AH12:AJ13"/>
    <mergeCell ref="AK12:AM12"/>
    <mergeCell ref="AN12:AP12"/>
    <mergeCell ref="AU14:AU15"/>
    <mergeCell ref="AN8:AP8"/>
    <mergeCell ref="AK16:AM16"/>
    <mergeCell ref="AN16:AP17"/>
    <mergeCell ref="AY12:AY13"/>
    <mergeCell ref="T14:T15"/>
    <mergeCell ref="U14:U15"/>
    <mergeCell ref="V14:X14"/>
    <mergeCell ref="Y14:AA14"/>
    <mergeCell ref="AB14:AD14"/>
    <mergeCell ref="AE14:AG14"/>
    <mergeCell ref="AH14:AJ14"/>
    <mergeCell ref="AK14:AM15"/>
    <mergeCell ref="AN14:AP14"/>
    <mergeCell ref="AQ12:AQ13"/>
    <mergeCell ref="AR12:AR13"/>
    <mergeCell ref="AS12:AS13"/>
    <mergeCell ref="AT12:AT13"/>
    <mergeCell ref="AU12:AU13"/>
    <mergeCell ref="AV12:AV13"/>
    <mergeCell ref="AY14:AY15"/>
    <mergeCell ref="AQ14:AQ15"/>
    <mergeCell ref="AR14:AR15"/>
    <mergeCell ref="AS14:AS15"/>
    <mergeCell ref="AT14:AT15"/>
    <mergeCell ref="AY16:AY17"/>
    <mergeCell ref="T19:U19"/>
    <mergeCell ref="V19:X19"/>
    <mergeCell ref="Y19:AA19"/>
    <mergeCell ref="AB19:AD19"/>
    <mergeCell ref="AE19:AG19"/>
    <mergeCell ref="AH19:AJ19"/>
    <mergeCell ref="AK19:AM19"/>
    <mergeCell ref="AN19:AP19"/>
    <mergeCell ref="AQ19:AU19"/>
    <mergeCell ref="AQ16:AQ17"/>
    <mergeCell ref="AR16:AR17"/>
    <mergeCell ref="AS16:AS17"/>
    <mergeCell ref="AT16:AT17"/>
    <mergeCell ref="AU16:AU17"/>
    <mergeCell ref="AV16:AV17"/>
    <mergeCell ref="AW19:AX19"/>
    <mergeCell ref="T16:T17"/>
    <mergeCell ref="U16:U17"/>
    <mergeCell ref="V16:X16"/>
    <mergeCell ref="Y16:AA16"/>
    <mergeCell ref="AB16:AD16"/>
    <mergeCell ref="AE16:AG16"/>
    <mergeCell ref="AH16:AJ16"/>
    <mergeCell ref="T20:T21"/>
    <mergeCell ref="U20:U21"/>
    <mergeCell ref="V20:X21"/>
    <mergeCell ref="Y20:AA20"/>
    <mergeCell ref="AB20:AD20"/>
    <mergeCell ref="AE20:AG20"/>
    <mergeCell ref="AH20:AJ20"/>
    <mergeCell ref="AK20:AM20"/>
    <mergeCell ref="AN20:AP20"/>
    <mergeCell ref="T22:T23"/>
    <mergeCell ref="U22:U23"/>
    <mergeCell ref="V22:X22"/>
    <mergeCell ref="Y22:AA23"/>
    <mergeCell ref="AB22:AD22"/>
    <mergeCell ref="AE22:AG22"/>
    <mergeCell ref="AH22:AJ22"/>
    <mergeCell ref="AK22:AM22"/>
    <mergeCell ref="AN22:AP22"/>
    <mergeCell ref="AK24:AM24"/>
    <mergeCell ref="AN24:AP24"/>
    <mergeCell ref="AY20:AY21"/>
    <mergeCell ref="AQ20:AQ21"/>
    <mergeCell ref="AR20:AR21"/>
    <mergeCell ref="AS20:AS21"/>
    <mergeCell ref="AT20:AT21"/>
    <mergeCell ref="AU20:AU21"/>
    <mergeCell ref="AV20:AV21"/>
    <mergeCell ref="AY22:AY23"/>
    <mergeCell ref="AQ22:AQ23"/>
    <mergeCell ref="AR22:AR23"/>
    <mergeCell ref="AS22:AS23"/>
    <mergeCell ref="AT22:AT23"/>
    <mergeCell ref="AU22:AU23"/>
    <mergeCell ref="AV22:AV23"/>
    <mergeCell ref="AY24:AY25"/>
    <mergeCell ref="AQ24:AQ25"/>
    <mergeCell ref="AY26:AY27"/>
    <mergeCell ref="AQ26:AQ27"/>
    <mergeCell ref="AR26:AR27"/>
    <mergeCell ref="AS26:AS27"/>
    <mergeCell ref="AT26:AT27"/>
    <mergeCell ref="AU26:AU27"/>
    <mergeCell ref="AV26:AV27"/>
    <mergeCell ref="T26:T27"/>
    <mergeCell ref="U26:U27"/>
    <mergeCell ref="V26:X26"/>
    <mergeCell ref="Y26:AA26"/>
    <mergeCell ref="AB26:AD26"/>
    <mergeCell ref="AE26:AG27"/>
    <mergeCell ref="AH26:AJ26"/>
    <mergeCell ref="AK26:AM26"/>
    <mergeCell ref="AN26:AP26"/>
    <mergeCell ref="T24:T25"/>
    <mergeCell ref="AT30:AT31"/>
    <mergeCell ref="AU30:AU31"/>
    <mergeCell ref="AV30:AV31"/>
    <mergeCell ref="T28:T29"/>
    <mergeCell ref="U28:U29"/>
    <mergeCell ref="V28:X28"/>
    <mergeCell ref="Y28:AA28"/>
    <mergeCell ref="AB28:AD28"/>
    <mergeCell ref="AE28:AG28"/>
    <mergeCell ref="AH28:AJ29"/>
    <mergeCell ref="AK28:AM28"/>
    <mergeCell ref="AN28:AP28"/>
    <mergeCell ref="AR24:AR25"/>
    <mergeCell ref="AS24:AS25"/>
    <mergeCell ref="AT24:AT25"/>
    <mergeCell ref="AU24:AU25"/>
    <mergeCell ref="AV24:AV25"/>
    <mergeCell ref="U24:U25"/>
    <mergeCell ref="V24:X24"/>
    <mergeCell ref="Y24:AA24"/>
    <mergeCell ref="AB24:AD25"/>
    <mergeCell ref="AE24:AG24"/>
    <mergeCell ref="AH24:AJ24"/>
    <mergeCell ref="AE32:AG32"/>
    <mergeCell ref="AH32:AJ32"/>
    <mergeCell ref="AK32:AM32"/>
    <mergeCell ref="AN32:AP33"/>
    <mergeCell ref="AY28:AY29"/>
    <mergeCell ref="T30:T31"/>
    <mergeCell ref="U30:U31"/>
    <mergeCell ref="V30:X30"/>
    <mergeCell ref="Y30:AA30"/>
    <mergeCell ref="AB30:AD30"/>
    <mergeCell ref="AE30:AG30"/>
    <mergeCell ref="AH30:AJ30"/>
    <mergeCell ref="AK30:AM31"/>
    <mergeCell ref="AN30:AP30"/>
    <mergeCell ref="AQ28:AQ29"/>
    <mergeCell ref="AR28:AR29"/>
    <mergeCell ref="AS28:AS29"/>
    <mergeCell ref="AT28:AT29"/>
    <mergeCell ref="AU28:AU29"/>
    <mergeCell ref="AV28:AV29"/>
    <mergeCell ref="AY30:AY31"/>
    <mergeCell ref="AQ30:AQ31"/>
    <mergeCell ref="AR30:AR31"/>
    <mergeCell ref="AS30:AS31"/>
    <mergeCell ref="V36:X37"/>
    <mergeCell ref="Y36:AA36"/>
    <mergeCell ref="AB36:AD36"/>
    <mergeCell ref="AE36:AG36"/>
    <mergeCell ref="AY32:AY33"/>
    <mergeCell ref="T35:U35"/>
    <mergeCell ref="V35:X35"/>
    <mergeCell ref="Y35:AA35"/>
    <mergeCell ref="AB35:AD35"/>
    <mergeCell ref="AE35:AG35"/>
    <mergeCell ref="AH35:AJ35"/>
    <mergeCell ref="AQ35:AU35"/>
    <mergeCell ref="AW35:AX35"/>
    <mergeCell ref="AQ32:AQ33"/>
    <mergeCell ref="AR32:AR33"/>
    <mergeCell ref="AS32:AS33"/>
    <mergeCell ref="AT32:AT33"/>
    <mergeCell ref="AU32:AU33"/>
    <mergeCell ref="AV32:AV33"/>
    <mergeCell ref="T32:T33"/>
    <mergeCell ref="U32:U33"/>
    <mergeCell ref="V32:X32"/>
    <mergeCell ref="Y32:AA32"/>
    <mergeCell ref="AB32:AD32"/>
    <mergeCell ref="AR38:AR39"/>
    <mergeCell ref="AS38:AS39"/>
    <mergeCell ref="AT38:AT39"/>
    <mergeCell ref="AU38:AU39"/>
    <mergeCell ref="AV38:AV39"/>
    <mergeCell ref="AY38:AY39"/>
    <mergeCell ref="AV36:AV37"/>
    <mergeCell ref="AY36:AY37"/>
    <mergeCell ref="T38:T39"/>
    <mergeCell ref="U38:U39"/>
    <mergeCell ref="V38:X38"/>
    <mergeCell ref="Y38:AA39"/>
    <mergeCell ref="AB38:AD38"/>
    <mergeCell ref="AE38:AG38"/>
    <mergeCell ref="AH38:AJ38"/>
    <mergeCell ref="AQ38:AQ39"/>
    <mergeCell ref="AH36:AJ36"/>
    <mergeCell ref="AQ36:AQ37"/>
    <mergeCell ref="AR36:AR37"/>
    <mergeCell ref="AS36:AS37"/>
    <mergeCell ref="AT36:AT37"/>
    <mergeCell ref="AU36:AU37"/>
    <mergeCell ref="T36:T37"/>
    <mergeCell ref="U36:U37"/>
    <mergeCell ref="AR40:AR41"/>
    <mergeCell ref="AS40:AS41"/>
    <mergeCell ref="AT40:AT41"/>
    <mergeCell ref="AU40:AU41"/>
    <mergeCell ref="T40:T41"/>
    <mergeCell ref="U40:U41"/>
    <mergeCell ref="V40:X40"/>
    <mergeCell ref="Y40:AA40"/>
    <mergeCell ref="AB40:AD41"/>
    <mergeCell ref="AE40:AG40"/>
    <mergeCell ref="U42:U43"/>
    <mergeCell ref="V42:X42"/>
    <mergeCell ref="Y42:AA42"/>
    <mergeCell ref="AB42:AD42"/>
    <mergeCell ref="AE42:AG43"/>
    <mergeCell ref="AH42:AJ42"/>
    <mergeCell ref="AQ42:AQ43"/>
    <mergeCell ref="AH40:AJ40"/>
    <mergeCell ref="AQ40:AQ41"/>
    <mergeCell ref="AV44:AV45"/>
    <mergeCell ref="AY44:AY45"/>
    <mergeCell ref="R3:R4"/>
    <mergeCell ref="AH44:AJ45"/>
    <mergeCell ref="AQ44:AQ45"/>
    <mergeCell ref="AR44:AR45"/>
    <mergeCell ref="AS44:AS45"/>
    <mergeCell ref="AT44:AT45"/>
    <mergeCell ref="AU44:AU45"/>
    <mergeCell ref="T44:T45"/>
    <mergeCell ref="U44:U45"/>
    <mergeCell ref="V44:X44"/>
    <mergeCell ref="Y44:AA44"/>
    <mergeCell ref="AB44:AD44"/>
    <mergeCell ref="AE44:AG44"/>
    <mergeCell ref="AR42:AR43"/>
    <mergeCell ref="AS42:AS43"/>
    <mergeCell ref="AT42:AT43"/>
    <mergeCell ref="AU42:AU43"/>
    <mergeCell ref="AV42:AV43"/>
    <mergeCell ref="AY42:AY43"/>
    <mergeCell ref="AV40:AV41"/>
    <mergeCell ref="AY40:AY41"/>
    <mergeCell ref="T42:T43"/>
    <mergeCell ref="B3:C4"/>
    <mergeCell ref="B5:B32"/>
    <mergeCell ref="K5:K32"/>
    <mergeCell ref="L27:R28"/>
    <mergeCell ref="C27:I28"/>
    <mergeCell ref="B1:R1"/>
    <mergeCell ref="M3:M4"/>
    <mergeCell ref="K3:L4"/>
    <mergeCell ref="I3:I4"/>
    <mergeCell ref="F3:H4"/>
    <mergeCell ref="E3:E4"/>
    <mergeCell ref="D3:D4"/>
    <mergeCell ref="B2:I2"/>
    <mergeCell ref="K2:R2"/>
    <mergeCell ref="O3:Q4"/>
    <mergeCell ref="N3:N4"/>
  </mergeCells>
  <phoneticPr fontId="4"/>
  <dataValidations count="1">
    <dataValidation type="list" allowBlank="1" showInputMessage="1" showErrorMessage="1" sqref="Y4:AP4 AB6:AP6 V6:X6 V8:AA8 AE8:AP8 AH10:AP10 V10:AD10 V12:AG12 AK12:AP12 AN14:AP14 V14:AJ14 V16:AM16 Y20:AP20 V22:X22 AB22:AP22 AE24:AP24 V24:AA24 V26:AD26 AH26:AP26 AK28:AP28 V28:AG28 V30:AJ30 AN30:AP30 V32:AM32 Y36:AJ36 V38:X38 AB38:AJ38 V40:AA40 AE40:AJ40 V42:AD42 AH42:AJ42 V44:AG44">
      <formula1>"△"</formula1>
    </dataValidation>
  </dataValidations>
  <pageMargins left="0.98425196850393704" right="0" top="0" bottom="0" header="0.31496062992125984" footer="0.31496062992125984"/>
  <pageSetup paperSize="9" scale="65" fitToHeight="2" orientation="landscape" horizontalDpi="4294967293" r:id="rId1"/>
  <ignoredErrors>
    <ignoredError sqref="T47:AU51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6"/>
  <sheetViews>
    <sheetView zoomScale="70" zoomScaleNormal="70" workbookViewId="0">
      <selection activeCell="AI19" sqref="AI19"/>
    </sheetView>
  </sheetViews>
  <sheetFormatPr defaultRowHeight="13.5"/>
  <cols>
    <col min="1" max="1" width="4.125" customWidth="1"/>
    <col min="2" max="2" width="16.625" customWidth="1"/>
    <col min="3" max="28" width="2.5" customWidth="1"/>
    <col min="29" max="29" width="4.5" customWidth="1"/>
    <col min="30" max="31" width="3.625" customWidth="1"/>
    <col min="32" max="32" width="4.5" customWidth="1"/>
    <col min="33" max="33" width="3.625" hidden="1" customWidth="1"/>
    <col min="34" max="34" width="2.125" customWidth="1"/>
    <col min="35" max="35" width="3.625" customWidth="1"/>
    <col min="36" max="36" width="2.125" customWidth="1"/>
    <col min="37" max="37" width="3.625" customWidth="1"/>
    <col min="38" max="38" width="8.25" customWidth="1"/>
    <col min="39" max="39" width="3.875" customWidth="1"/>
    <col min="40" max="40" width="4.625" customWidth="1"/>
    <col min="41" max="41" width="24.625" customWidth="1"/>
    <col min="45" max="45" width="15.75" customWidth="1"/>
    <col min="263" max="263" width="4.125" customWidth="1"/>
    <col min="264" max="264" width="18.375" customWidth="1"/>
    <col min="265" max="279" width="3.125" customWidth="1"/>
    <col min="280" max="284" width="2.625" customWidth="1"/>
    <col min="285" max="285" width="6.625" customWidth="1"/>
    <col min="286" max="287" width="3.625" customWidth="1"/>
    <col min="288" max="288" width="6.625" customWidth="1"/>
    <col min="289" max="289" width="3.625" customWidth="1"/>
    <col min="290" max="290" width="2.125" customWidth="1"/>
    <col min="291" max="291" width="3.625" customWidth="1"/>
    <col min="292" max="292" width="2.125" customWidth="1"/>
    <col min="293" max="293" width="3.625" customWidth="1"/>
    <col min="294" max="294" width="8.25" customWidth="1"/>
    <col min="295" max="295" width="3.875" customWidth="1"/>
    <col min="296" max="296" width="4.625" customWidth="1"/>
    <col min="297" max="297" width="8.25" customWidth="1"/>
    <col min="519" max="519" width="4.125" customWidth="1"/>
    <col min="520" max="520" width="18.375" customWidth="1"/>
    <col min="521" max="535" width="3.125" customWidth="1"/>
    <col min="536" max="540" width="2.625" customWidth="1"/>
    <col min="541" max="541" width="6.625" customWidth="1"/>
    <col min="542" max="543" width="3.625" customWidth="1"/>
    <col min="544" max="544" width="6.625" customWidth="1"/>
    <col min="545" max="545" width="3.625" customWidth="1"/>
    <col min="546" max="546" width="2.125" customWidth="1"/>
    <col min="547" max="547" width="3.625" customWidth="1"/>
    <col min="548" max="548" width="2.125" customWidth="1"/>
    <col min="549" max="549" width="3.625" customWidth="1"/>
    <col min="550" max="550" width="8.25" customWidth="1"/>
    <col min="551" max="551" width="3.875" customWidth="1"/>
    <col min="552" max="552" width="4.625" customWidth="1"/>
    <col min="553" max="553" width="8.25" customWidth="1"/>
    <col min="775" max="775" width="4.125" customWidth="1"/>
    <col min="776" max="776" width="18.375" customWidth="1"/>
    <col min="777" max="791" width="3.125" customWidth="1"/>
    <col min="792" max="796" width="2.625" customWidth="1"/>
    <col min="797" max="797" width="6.625" customWidth="1"/>
    <col min="798" max="799" width="3.625" customWidth="1"/>
    <col min="800" max="800" width="6.625" customWidth="1"/>
    <col min="801" max="801" width="3.625" customWidth="1"/>
    <col min="802" max="802" width="2.125" customWidth="1"/>
    <col min="803" max="803" width="3.625" customWidth="1"/>
    <col min="804" max="804" width="2.125" customWidth="1"/>
    <col min="805" max="805" width="3.625" customWidth="1"/>
    <col min="806" max="806" width="8.25" customWidth="1"/>
    <col min="807" max="807" width="3.875" customWidth="1"/>
    <col min="808" max="808" width="4.625" customWidth="1"/>
    <col min="809" max="809" width="8.25" customWidth="1"/>
    <col min="1031" max="1031" width="4.125" customWidth="1"/>
    <col min="1032" max="1032" width="18.375" customWidth="1"/>
    <col min="1033" max="1047" width="3.125" customWidth="1"/>
    <col min="1048" max="1052" width="2.625" customWidth="1"/>
    <col min="1053" max="1053" width="6.625" customWidth="1"/>
    <col min="1054" max="1055" width="3.625" customWidth="1"/>
    <col min="1056" max="1056" width="6.625" customWidth="1"/>
    <col min="1057" max="1057" width="3.625" customWidth="1"/>
    <col min="1058" max="1058" width="2.125" customWidth="1"/>
    <col min="1059" max="1059" width="3.625" customWidth="1"/>
    <col min="1060" max="1060" width="2.125" customWidth="1"/>
    <col min="1061" max="1061" width="3.625" customWidth="1"/>
    <col min="1062" max="1062" width="8.25" customWidth="1"/>
    <col min="1063" max="1063" width="3.875" customWidth="1"/>
    <col min="1064" max="1064" width="4.625" customWidth="1"/>
    <col min="1065" max="1065" width="8.25" customWidth="1"/>
    <col min="1287" max="1287" width="4.125" customWidth="1"/>
    <col min="1288" max="1288" width="18.375" customWidth="1"/>
    <col min="1289" max="1303" width="3.125" customWidth="1"/>
    <col min="1304" max="1308" width="2.625" customWidth="1"/>
    <col min="1309" max="1309" width="6.625" customWidth="1"/>
    <col min="1310" max="1311" width="3.625" customWidth="1"/>
    <col min="1312" max="1312" width="6.625" customWidth="1"/>
    <col min="1313" max="1313" width="3.625" customWidth="1"/>
    <col min="1314" max="1314" width="2.125" customWidth="1"/>
    <col min="1315" max="1315" width="3.625" customWidth="1"/>
    <col min="1316" max="1316" width="2.125" customWidth="1"/>
    <col min="1317" max="1317" width="3.625" customWidth="1"/>
    <col min="1318" max="1318" width="8.25" customWidth="1"/>
    <col min="1319" max="1319" width="3.875" customWidth="1"/>
    <col min="1320" max="1320" width="4.625" customWidth="1"/>
    <col min="1321" max="1321" width="8.25" customWidth="1"/>
    <col min="1543" max="1543" width="4.125" customWidth="1"/>
    <col min="1544" max="1544" width="18.375" customWidth="1"/>
    <col min="1545" max="1559" width="3.125" customWidth="1"/>
    <col min="1560" max="1564" width="2.625" customWidth="1"/>
    <col min="1565" max="1565" width="6.625" customWidth="1"/>
    <col min="1566" max="1567" width="3.625" customWidth="1"/>
    <col min="1568" max="1568" width="6.625" customWidth="1"/>
    <col min="1569" max="1569" width="3.625" customWidth="1"/>
    <col min="1570" max="1570" width="2.125" customWidth="1"/>
    <col min="1571" max="1571" width="3.625" customWidth="1"/>
    <col min="1572" max="1572" width="2.125" customWidth="1"/>
    <col min="1573" max="1573" width="3.625" customWidth="1"/>
    <col min="1574" max="1574" width="8.25" customWidth="1"/>
    <col min="1575" max="1575" width="3.875" customWidth="1"/>
    <col min="1576" max="1576" width="4.625" customWidth="1"/>
    <col min="1577" max="1577" width="8.25" customWidth="1"/>
    <col min="1799" max="1799" width="4.125" customWidth="1"/>
    <col min="1800" max="1800" width="18.375" customWidth="1"/>
    <col min="1801" max="1815" width="3.125" customWidth="1"/>
    <col min="1816" max="1820" width="2.625" customWidth="1"/>
    <col min="1821" max="1821" width="6.625" customWidth="1"/>
    <col min="1822" max="1823" width="3.625" customWidth="1"/>
    <col min="1824" max="1824" width="6.625" customWidth="1"/>
    <col min="1825" max="1825" width="3.625" customWidth="1"/>
    <col min="1826" max="1826" width="2.125" customWidth="1"/>
    <col min="1827" max="1827" width="3.625" customWidth="1"/>
    <col min="1828" max="1828" width="2.125" customWidth="1"/>
    <col min="1829" max="1829" width="3.625" customWidth="1"/>
    <col min="1830" max="1830" width="8.25" customWidth="1"/>
    <col min="1831" max="1831" width="3.875" customWidth="1"/>
    <col min="1832" max="1832" width="4.625" customWidth="1"/>
    <col min="1833" max="1833" width="8.25" customWidth="1"/>
    <col min="2055" max="2055" width="4.125" customWidth="1"/>
    <col min="2056" max="2056" width="18.375" customWidth="1"/>
    <col min="2057" max="2071" width="3.125" customWidth="1"/>
    <col min="2072" max="2076" width="2.625" customWidth="1"/>
    <col min="2077" max="2077" width="6.625" customWidth="1"/>
    <col min="2078" max="2079" width="3.625" customWidth="1"/>
    <col min="2080" max="2080" width="6.625" customWidth="1"/>
    <col min="2081" max="2081" width="3.625" customWidth="1"/>
    <col min="2082" max="2082" width="2.125" customWidth="1"/>
    <col min="2083" max="2083" width="3.625" customWidth="1"/>
    <col min="2084" max="2084" width="2.125" customWidth="1"/>
    <col min="2085" max="2085" width="3.625" customWidth="1"/>
    <col min="2086" max="2086" width="8.25" customWidth="1"/>
    <col min="2087" max="2087" width="3.875" customWidth="1"/>
    <col min="2088" max="2088" width="4.625" customWidth="1"/>
    <col min="2089" max="2089" width="8.25" customWidth="1"/>
    <col min="2311" max="2311" width="4.125" customWidth="1"/>
    <col min="2312" max="2312" width="18.375" customWidth="1"/>
    <col min="2313" max="2327" width="3.125" customWidth="1"/>
    <col min="2328" max="2332" width="2.625" customWidth="1"/>
    <col min="2333" max="2333" width="6.625" customWidth="1"/>
    <col min="2334" max="2335" width="3.625" customWidth="1"/>
    <col min="2336" max="2336" width="6.625" customWidth="1"/>
    <col min="2337" max="2337" width="3.625" customWidth="1"/>
    <col min="2338" max="2338" width="2.125" customWidth="1"/>
    <col min="2339" max="2339" width="3.625" customWidth="1"/>
    <col min="2340" max="2340" width="2.125" customWidth="1"/>
    <col min="2341" max="2341" width="3.625" customWidth="1"/>
    <col min="2342" max="2342" width="8.25" customWidth="1"/>
    <col min="2343" max="2343" width="3.875" customWidth="1"/>
    <col min="2344" max="2344" width="4.625" customWidth="1"/>
    <col min="2345" max="2345" width="8.25" customWidth="1"/>
    <col min="2567" max="2567" width="4.125" customWidth="1"/>
    <col min="2568" max="2568" width="18.375" customWidth="1"/>
    <col min="2569" max="2583" width="3.125" customWidth="1"/>
    <col min="2584" max="2588" width="2.625" customWidth="1"/>
    <col min="2589" max="2589" width="6.625" customWidth="1"/>
    <col min="2590" max="2591" width="3.625" customWidth="1"/>
    <col min="2592" max="2592" width="6.625" customWidth="1"/>
    <col min="2593" max="2593" width="3.625" customWidth="1"/>
    <col min="2594" max="2594" width="2.125" customWidth="1"/>
    <col min="2595" max="2595" width="3.625" customWidth="1"/>
    <col min="2596" max="2596" width="2.125" customWidth="1"/>
    <col min="2597" max="2597" width="3.625" customWidth="1"/>
    <col min="2598" max="2598" width="8.25" customWidth="1"/>
    <col min="2599" max="2599" width="3.875" customWidth="1"/>
    <col min="2600" max="2600" width="4.625" customWidth="1"/>
    <col min="2601" max="2601" width="8.25" customWidth="1"/>
    <col min="2823" max="2823" width="4.125" customWidth="1"/>
    <col min="2824" max="2824" width="18.375" customWidth="1"/>
    <col min="2825" max="2839" width="3.125" customWidth="1"/>
    <col min="2840" max="2844" width="2.625" customWidth="1"/>
    <col min="2845" max="2845" width="6.625" customWidth="1"/>
    <col min="2846" max="2847" width="3.625" customWidth="1"/>
    <col min="2848" max="2848" width="6.625" customWidth="1"/>
    <col min="2849" max="2849" width="3.625" customWidth="1"/>
    <col min="2850" max="2850" width="2.125" customWidth="1"/>
    <col min="2851" max="2851" width="3.625" customWidth="1"/>
    <col min="2852" max="2852" width="2.125" customWidth="1"/>
    <col min="2853" max="2853" width="3.625" customWidth="1"/>
    <col min="2854" max="2854" width="8.25" customWidth="1"/>
    <col min="2855" max="2855" width="3.875" customWidth="1"/>
    <col min="2856" max="2856" width="4.625" customWidth="1"/>
    <col min="2857" max="2857" width="8.25" customWidth="1"/>
    <col min="3079" max="3079" width="4.125" customWidth="1"/>
    <col min="3080" max="3080" width="18.375" customWidth="1"/>
    <col min="3081" max="3095" width="3.125" customWidth="1"/>
    <col min="3096" max="3100" width="2.625" customWidth="1"/>
    <col min="3101" max="3101" width="6.625" customWidth="1"/>
    <col min="3102" max="3103" width="3.625" customWidth="1"/>
    <col min="3104" max="3104" width="6.625" customWidth="1"/>
    <col min="3105" max="3105" width="3.625" customWidth="1"/>
    <col min="3106" max="3106" width="2.125" customWidth="1"/>
    <col min="3107" max="3107" width="3.625" customWidth="1"/>
    <col min="3108" max="3108" width="2.125" customWidth="1"/>
    <col min="3109" max="3109" width="3.625" customWidth="1"/>
    <col min="3110" max="3110" width="8.25" customWidth="1"/>
    <col min="3111" max="3111" width="3.875" customWidth="1"/>
    <col min="3112" max="3112" width="4.625" customWidth="1"/>
    <col min="3113" max="3113" width="8.25" customWidth="1"/>
    <col min="3335" max="3335" width="4.125" customWidth="1"/>
    <col min="3336" max="3336" width="18.375" customWidth="1"/>
    <col min="3337" max="3351" width="3.125" customWidth="1"/>
    <col min="3352" max="3356" width="2.625" customWidth="1"/>
    <col min="3357" max="3357" width="6.625" customWidth="1"/>
    <col min="3358" max="3359" width="3.625" customWidth="1"/>
    <col min="3360" max="3360" width="6.625" customWidth="1"/>
    <col min="3361" max="3361" width="3.625" customWidth="1"/>
    <col min="3362" max="3362" width="2.125" customWidth="1"/>
    <col min="3363" max="3363" width="3.625" customWidth="1"/>
    <col min="3364" max="3364" width="2.125" customWidth="1"/>
    <col min="3365" max="3365" width="3.625" customWidth="1"/>
    <col min="3366" max="3366" width="8.25" customWidth="1"/>
    <col min="3367" max="3367" width="3.875" customWidth="1"/>
    <col min="3368" max="3368" width="4.625" customWidth="1"/>
    <col min="3369" max="3369" width="8.25" customWidth="1"/>
    <col min="3591" max="3591" width="4.125" customWidth="1"/>
    <col min="3592" max="3592" width="18.375" customWidth="1"/>
    <col min="3593" max="3607" width="3.125" customWidth="1"/>
    <col min="3608" max="3612" width="2.625" customWidth="1"/>
    <col min="3613" max="3613" width="6.625" customWidth="1"/>
    <col min="3614" max="3615" width="3.625" customWidth="1"/>
    <col min="3616" max="3616" width="6.625" customWidth="1"/>
    <col min="3617" max="3617" width="3.625" customWidth="1"/>
    <col min="3618" max="3618" width="2.125" customWidth="1"/>
    <col min="3619" max="3619" width="3.625" customWidth="1"/>
    <col min="3620" max="3620" width="2.125" customWidth="1"/>
    <col min="3621" max="3621" width="3.625" customWidth="1"/>
    <col min="3622" max="3622" width="8.25" customWidth="1"/>
    <col min="3623" max="3623" width="3.875" customWidth="1"/>
    <col min="3624" max="3624" width="4.625" customWidth="1"/>
    <col min="3625" max="3625" width="8.25" customWidth="1"/>
    <col min="3847" max="3847" width="4.125" customWidth="1"/>
    <col min="3848" max="3848" width="18.375" customWidth="1"/>
    <col min="3849" max="3863" width="3.125" customWidth="1"/>
    <col min="3864" max="3868" width="2.625" customWidth="1"/>
    <col min="3869" max="3869" width="6.625" customWidth="1"/>
    <col min="3870" max="3871" width="3.625" customWidth="1"/>
    <col min="3872" max="3872" width="6.625" customWidth="1"/>
    <col min="3873" max="3873" width="3.625" customWidth="1"/>
    <col min="3874" max="3874" width="2.125" customWidth="1"/>
    <col min="3875" max="3875" width="3.625" customWidth="1"/>
    <col min="3876" max="3876" width="2.125" customWidth="1"/>
    <col min="3877" max="3877" width="3.625" customWidth="1"/>
    <col min="3878" max="3878" width="8.25" customWidth="1"/>
    <col min="3879" max="3879" width="3.875" customWidth="1"/>
    <col min="3880" max="3880" width="4.625" customWidth="1"/>
    <col min="3881" max="3881" width="8.25" customWidth="1"/>
    <col min="4103" max="4103" width="4.125" customWidth="1"/>
    <col min="4104" max="4104" width="18.375" customWidth="1"/>
    <col min="4105" max="4119" width="3.125" customWidth="1"/>
    <col min="4120" max="4124" width="2.625" customWidth="1"/>
    <col min="4125" max="4125" width="6.625" customWidth="1"/>
    <col min="4126" max="4127" width="3.625" customWidth="1"/>
    <col min="4128" max="4128" width="6.625" customWidth="1"/>
    <col min="4129" max="4129" width="3.625" customWidth="1"/>
    <col min="4130" max="4130" width="2.125" customWidth="1"/>
    <col min="4131" max="4131" width="3.625" customWidth="1"/>
    <col min="4132" max="4132" width="2.125" customWidth="1"/>
    <col min="4133" max="4133" width="3.625" customWidth="1"/>
    <col min="4134" max="4134" width="8.25" customWidth="1"/>
    <col min="4135" max="4135" width="3.875" customWidth="1"/>
    <col min="4136" max="4136" width="4.625" customWidth="1"/>
    <col min="4137" max="4137" width="8.25" customWidth="1"/>
    <col min="4359" max="4359" width="4.125" customWidth="1"/>
    <col min="4360" max="4360" width="18.375" customWidth="1"/>
    <col min="4361" max="4375" width="3.125" customWidth="1"/>
    <col min="4376" max="4380" width="2.625" customWidth="1"/>
    <col min="4381" max="4381" width="6.625" customWidth="1"/>
    <col min="4382" max="4383" width="3.625" customWidth="1"/>
    <col min="4384" max="4384" width="6.625" customWidth="1"/>
    <col min="4385" max="4385" width="3.625" customWidth="1"/>
    <col min="4386" max="4386" width="2.125" customWidth="1"/>
    <col min="4387" max="4387" width="3.625" customWidth="1"/>
    <col min="4388" max="4388" width="2.125" customWidth="1"/>
    <col min="4389" max="4389" width="3.625" customWidth="1"/>
    <col min="4390" max="4390" width="8.25" customWidth="1"/>
    <col min="4391" max="4391" width="3.875" customWidth="1"/>
    <col min="4392" max="4392" width="4.625" customWidth="1"/>
    <col min="4393" max="4393" width="8.25" customWidth="1"/>
    <col min="4615" max="4615" width="4.125" customWidth="1"/>
    <col min="4616" max="4616" width="18.375" customWidth="1"/>
    <col min="4617" max="4631" width="3.125" customWidth="1"/>
    <col min="4632" max="4636" width="2.625" customWidth="1"/>
    <col min="4637" max="4637" width="6.625" customWidth="1"/>
    <col min="4638" max="4639" width="3.625" customWidth="1"/>
    <col min="4640" max="4640" width="6.625" customWidth="1"/>
    <col min="4641" max="4641" width="3.625" customWidth="1"/>
    <col min="4642" max="4642" width="2.125" customWidth="1"/>
    <col min="4643" max="4643" width="3.625" customWidth="1"/>
    <col min="4644" max="4644" width="2.125" customWidth="1"/>
    <col min="4645" max="4645" width="3.625" customWidth="1"/>
    <col min="4646" max="4646" width="8.25" customWidth="1"/>
    <col min="4647" max="4647" width="3.875" customWidth="1"/>
    <col min="4648" max="4648" width="4.625" customWidth="1"/>
    <col min="4649" max="4649" width="8.25" customWidth="1"/>
    <col min="4871" max="4871" width="4.125" customWidth="1"/>
    <col min="4872" max="4872" width="18.375" customWidth="1"/>
    <col min="4873" max="4887" width="3.125" customWidth="1"/>
    <col min="4888" max="4892" width="2.625" customWidth="1"/>
    <col min="4893" max="4893" width="6.625" customWidth="1"/>
    <col min="4894" max="4895" width="3.625" customWidth="1"/>
    <col min="4896" max="4896" width="6.625" customWidth="1"/>
    <col min="4897" max="4897" width="3.625" customWidth="1"/>
    <col min="4898" max="4898" width="2.125" customWidth="1"/>
    <col min="4899" max="4899" width="3.625" customWidth="1"/>
    <col min="4900" max="4900" width="2.125" customWidth="1"/>
    <col min="4901" max="4901" width="3.625" customWidth="1"/>
    <col min="4902" max="4902" width="8.25" customWidth="1"/>
    <col min="4903" max="4903" width="3.875" customWidth="1"/>
    <col min="4904" max="4904" width="4.625" customWidth="1"/>
    <col min="4905" max="4905" width="8.25" customWidth="1"/>
    <col min="5127" max="5127" width="4.125" customWidth="1"/>
    <col min="5128" max="5128" width="18.375" customWidth="1"/>
    <col min="5129" max="5143" width="3.125" customWidth="1"/>
    <col min="5144" max="5148" width="2.625" customWidth="1"/>
    <col min="5149" max="5149" width="6.625" customWidth="1"/>
    <col min="5150" max="5151" width="3.625" customWidth="1"/>
    <col min="5152" max="5152" width="6.625" customWidth="1"/>
    <col min="5153" max="5153" width="3.625" customWidth="1"/>
    <col min="5154" max="5154" width="2.125" customWidth="1"/>
    <col min="5155" max="5155" width="3.625" customWidth="1"/>
    <col min="5156" max="5156" width="2.125" customWidth="1"/>
    <col min="5157" max="5157" width="3.625" customWidth="1"/>
    <col min="5158" max="5158" width="8.25" customWidth="1"/>
    <col min="5159" max="5159" width="3.875" customWidth="1"/>
    <col min="5160" max="5160" width="4.625" customWidth="1"/>
    <col min="5161" max="5161" width="8.25" customWidth="1"/>
    <col min="5383" max="5383" width="4.125" customWidth="1"/>
    <col min="5384" max="5384" width="18.375" customWidth="1"/>
    <col min="5385" max="5399" width="3.125" customWidth="1"/>
    <col min="5400" max="5404" width="2.625" customWidth="1"/>
    <col min="5405" max="5405" width="6.625" customWidth="1"/>
    <col min="5406" max="5407" width="3.625" customWidth="1"/>
    <col min="5408" max="5408" width="6.625" customWidth="1"/>
    <col min="5409" max="5409" width="3.625" customWidth="1"/>
    <col min="5410" max="5410" width="2.125" customWidth="1"/>
    <col min="5411" max="5411" width="3.625" customWidth="1"/>
    <col min="5412" max="5412" width="2.125" customWidth="1"/>
    <col min="5413" max="5413" width="3.625" customWidth="1"/>
    <col min="5414" max="5414" width="8.25" customWidth="1"/>
    <col min="5415" max="5415" width="3.875" customWidth="1"/>
    <col min="5416" max="5416" width="4.625" customWidth="1"/>
    <col min="5417" max="5417" width="8.25" customWidth="1"/>
    <col min="5639" max="5639" width="4.125" customWidth="1"/>
    <col min="5640" max="5640" width="18.375" customWidth="1"/>
    <col min="5641" max="5655" width="3.125" customWidth="1"/>
    <col min="5656" max="5660" width="2.625" customWidth="1"/>
    <col min="5661" max="5661" width="6.625" customWidth="1"/>
    <col min="5662" max="5663" width="3.625" customWidth="1"/>
    <col min="5664" max="5664" width="6.625" customWidth="1"/>
    <col min="5665" max="5665" width="3.625" customWidth="1"/>
    <col min="5666" max="5666" width="2.125" customWidth="1"/>
    <col min="5667" max="5667" width="3.625" customWidth="1"/>
    <col min="5668" max="5668" width="2.125" customWidth="1"/>
    <col min="5669" max="5669" width="3.625" customWidth="1"/>
    <col min="5670" max="5670" width="8.25" customWidth="1"/>
    <col min="5671" max="5671" width="3.875" customWidth="1"/>
    <col min="5672" max="5672" width="4.625" customWidth="1"/>
    <col min="5673" max="5673" width="8.25" customWidth="1"/>
    <col min="5895" max="5895" width="4.125" customWidth="1"/>
    <col min="5896" max="5896" width="18.375" customWidth="1"/>
    <col min="5897" max="5911" width="3.125" customWidth="1"/>
    <col min="5912" max="5916" width="2.625" customWidth="1"/>
    <col min="5917" max="5917" width="6.625" customWidth="1"/>
    <col min="5918" max="5919" width="3.625" customWidth="1"/>
    <col min="5920" max="5920" width="6.625" customWidth="1"/>
    <col min="5921" max="5921" width="3.625" customWidth="1"/>
    <col min="5922" max="5922" width="2.125" customWidth="1"/>
    <col min="5923" max="5923" width="3.625" customWidth="1"/>
    <col min="5924" max="5924" width="2.125" customWidth="1"/>
    <col min="5925" max="5925" width="3.625" customWidth="1"/>
    <col min="5926" max="5926" width="8.25" customWidth="1"/>
    <col min="5927" max="5927" width="3.875" customWidth="1"/>
    <col min="5928" max="5928" width="4.625" customWidth="1"/>
    <col min="5929" max="5929" width="8.25" customWidth="1"/>
    <col min="6151" max="6151" width="4.125" customWidth="1"/>
    <col min="6152" max="6152" width="18.375" customWidth="1"/>
    <col min="6153" max="6167" width="3.125" customWidth="1"/>
    <col min="6168" max="6172" width="2.625" customWidth="1"/>
    <col min="6173" max="6173" width="6.625" customWidth="1"/>
    <col min="6174" max="6175" width="3.625" customWidth="1"/>
    <col min="6176" max="6176" width="6.625" customWidth="1"/>
    <col min="6177" max="6177" width="3.625" customWidth="1"/>
    <col min="6178" max="6178" width="2.125" customWidth="1"/>
    <col min="6179" max="6179" width="3.625" customWidth="1"/>
    <col min="6180" max="6180" width="2.125" customWidth="1"/>
    <col min="6181" max="6181" width="3.625" customWidth="1"/>
    <col min="6182" max="6182" width="8.25" customWidth="1"/>
    <col min="6183" max="6183" width="3.875" customWidth="1"/>
    <col min="6184" max="6184" width="4.625" customWidth="1"/>
    <col min="6185" max="6185" width="8.25" customWidth="1"/>
    <col min="6407" max="6407" width="4.125" customWidth="1"/>
    <col min="6408" max="6408" width="18.375" customWidth="1"/>
    <col min="6409" max="6423" width="3.125" customWidth="1"/>
    <col min="6424" max="6428" width="2.625" customWidth="1"/>
    <col min="6429" max="6429" width="6.625" customWidth="1"/>
    <col min="6430" max="6431" width="3.625" customWidth="1"/>
    <col min="6432" max="6432" width="6.625" customWidth="1"/>
    <col min="6433" max="6433" width="3.625" customWidth="1"/>
    <col min="6434" max="6434" width="2.125" customWidth="1"/>
    <col min="6435" max="6435" width="3.625" customWidth="1"/>
    <col min="6436" max="6436" width="2.125" customWidth="1"/>
    <col min="6437" max="6437" width="3.625" customWidth="1"/>
    <col min="6438" max="6438" width="8.25" customWidth="1"/>
    <col min="6439" max="6439" width="3.875" customWidth="1"/>
    <col min="6440" max="6440" width="4.625" customWidth="1"/>
    <col min="6441" max="6441" width="8.25" customWidth="1"/>
    <col min="6663" max="6663" width="4.125" customWidth="1"/>
    <col min="6664" max="6664" width="18.375" customWidth="1"/>
    <col min="6665" max="6679" width="3.125" customWidth="1"/>
    <col min="6680" max="6684" width="2.625" customWidth="1"/>
    <col min="6685" max="6685" width="6.625" customWidth="1"/>
    <col min="6686" max="6687" width="3.625" customWidth="1"/>
    <col min="6688" max="6688" width="6.625" customWidth="1"/>
    <col min="6689" max="6689" width="3.625" customWidth="1"/>
    <col min="6690" max="6690" width="2.125" customWidth="1"/>
    <col min="6691" max="6691" width="3.625" customWidth="1"/>
    <col min="6692" max="6692" width="2.125" customWidth="1"/>
    <col min="6693" max="6693" width="3.625" customWidth="1"/>
    <col min="6694" max="6694" width="8.25" customWidth="1"/>
    <col min="6695" max="6695" width="3.875" customWidth="1"/>
    <col min="6696" max="6696" width="4.625" customWidth="1"/>
    <col min="6697" max="6697" width="8.25" customWidth="1"/>
    <col min="6919" max="6919" width="4.125" customWidth="1"/>
    <col min="6920" max="6920" width="18.375" customWidth="1"/>
    <col min="6921" max="6935" width="3.125" customWidth="1"/>
    <col min="6936" max="6940" width="2.625" customWidth="1"/>
    <col min="6941" max="6941" width="6.625" customWidth="1"/>
    <col min="6942" max="6943" width="3.625" customWidth="1"/>
    <col min="6944" max="6944" width="6.625" customWidth="1"/>
    <col min="6945" max="6945" width="3.625" customWidth="1"/>
    <col min="6946" max="6946" width="2.125" customWidth="1"/>
    <col min="6947" max="6947" width="3.625" customWidth="1"/>
    <col min="6948" max="6948" width="2.125" customWidth="1"/>
    <col min="6949" max="6949" width="3.625" customWidth="1"/>
    <col min="6950" max="6950" width="8.25" customWidth="1"/>
    <col min="6951" max="6951" width="3.875" customWidth="1"/>
    <col min="6952" max="6952" width="4.625" customWidth="1"/>
    <col min="6953" max="6953" width="8.25" customWidth="1"/>
    <col min="7175" max="7175" width="4.125" customWidth="1"/>
    <col min="7176" max="7176" width="18.375" customWidth="1"/>
    <col min="7177" max="7191" width="3.125" customWidth="1"/>
    <col min="7192" max="7196" width="2.625" customWidth="1"/>
    <col min="7197" max="7197" width="6.625" customWidth="1"/>
    <col min="7198" max="7199" width="3.625" customWidth="1"/>
    <col min="7200" max="7200" width="6.625" customWidth="1"/>
    <col min="7201" max="7201" width="3.625" customWidth="1"/>
    <col min="7202" max="7202" width="2.125" customWidth="1"/>
    <col min="7203" max="7203" width="3.625" customWidth="1"/>
    <col min="7204" max="7204" width="2.125" customWidth="1"/>
    <col min="7205" max="7205" width="3.625" customWidth="1"/>
    <col min="7206" max="7206" width="8.25" customWidth="1"/>
    <col min="7207" max="7207" width="3.875" customWidth="1"/>
    <col min="7208" max="7208" width="4.625" customWidth="1"/>
    <col min="7209" max="7209" width="8.25" customWidth="1"/>
    <col min="7431" max="7431" width="4.125" customWidth="1"/>
    <col min="7432" max="7432" width="18.375" customWidth="1"/>
    <col min="7433" max="7447" width="3.125" customWidth="1"/>
    <col min="7448" max="7452" width="2.625" customWidth="1"/>
    <col min="7453" max="7453" width="6.625" customWidth="1"/>
    <col min="7454" max="7455" width="3.625" customWidth="1"/>
    <col min="7456" max="7456" width="6.625" customWidth="1"/>
    <col min="7457" max="7457" width="3.625" customWidth="1"/>
    <col min="7458" max="7458" width="2.125" customWidth="1"/>
    <col min="7459" max="7459" width="3.625" customWidth="1"/>
    <col min="7460" max="7460" width="2.125" customWidth="1"/>
    <col min="7461" max="7461" width="3.625" customWidth="1"/>
    <col min="7462" max="7462" width="8.25" customWidth="1"/>
    <col min="7463" max="7463" width="3.875" customWidth="1"/>
    <col min="7464" max="7464" width="4.625" customWidth="1"/>
    <col min="7465" max="7465" width="8.25" customWidth="1"/>
    <col min="7687" max="7687" width="4.125" customWidth="1"/>
    <col min="7688" max="7688" width="18.375" customWidth="1"/>
    <col min="7689" max="7703" width="3.125" customWidth="1"/>
    <col min="7704" max="7708" width="2.625" customWidth="1"/>
    <col min="7709" max="7709" width="6.625" customWidth="1"/>
    <col min="7710" max="7711" width="3.625" customWidth="1"/>
    <col min="7712" max="7712" width="6.625" customWidth="1"/>
    <col min="7713" max="7713" width="3.625" customWidth="1"/>
    <col min="7714" max="7714" width="2.125" customWidth="1"/>
    <col min="7715" max="7715" width="3.625" customWidth="1"/>
    <col min="7716" max="7716" width="2.125" customWidth="1"/>
    <col min="7717" max="7717" width="3.625" customWidth="1"/>
    <col min="7718" max="7718" width="8.25" customWidth="1"/>
    <col min="7719" max="7719" width="3.875" customWidth="1"/>
    <col min="7720" max="7720" width="4.625" customWidth="1"/>
    <col min="7721" max="7721" width="8.25" customWidth="1"/>
    <col min="7943" max="7943" width="4.125" customWidth="1"/>
    <col min="7944" max="7944" width="18.375" customWidth="1"/>
    <col min="7945" max="7959" width="3.125" customWidth="1"/>
    <col min="7960" max="7964" width="2.625" customWidth="1"/>
    <col min="7965" max="7965" width="6.625" customWidth="1"/>
    <col min="7966" max="7967" width="3.625" customWidth="1"/>
    <col min="7968" max="7968" width="6.625" customWidth="1"/>
    <col min="7969" max="7969" width="3.625" customWidth="1"/>
    <col min="7970" max="7970" width="2.125" customWidth="1"/>
    <col min="7971" max="7971" width="3.625" customWidth="1"/>
    <col min="7972" max="7972" width="2.125" customWidth="1"/>
    <col min="7973" max="7973" width="3.625" customWidth="1"/>
    <col min="7974" max="7974" width="8.25" customWidth="1"/>
    <col min="7975" max="7975" width="3.875" customWidth="1"/>
    <col min="7976" max="7976" width="4.625" customWidth="1"/>
    <col min="7977" max="7977" width="8.25" customWidth="1"/>
    <col min="8199" max="8199" width="4.125" customWidth="1"/>
    <col min="8200" max="8200" width="18.375" customWidth="1"/>
    <col min="8201" max="8215" width="3.125" customWidth="1"/>
    <col min="8216" max="8220" width="2.625" customWidth="1"/>
    <col min="8221" max="8221" width="6.625" customWidth="1"/>
    <col min="8222" max="8223" width="3.625" customWidth="1"/>
    <col min="8224" max="8224" width="6.625" customWidth="1"/>
    <col min="8225" max="8225" width="3.625" customWidth="1"/>
    <col min="8226" max="8226" width="2.125" customWidth="1"/>
    <col min="8227" max="8227" width="3.625" customWidth="1"/>
    <col min="8228" max="8228" width="2.125" customWidth="1"/>
    <col min="8229" max="8229" width="3.625" customWidth="1"/>
    <col min="8230" max="8230" width="8.25" customWidth="1"/>
    <col min="8231" max="8231" width="3.875" customWidth="1"/>
    <col min="8232" max="8232" width="4.625" customWidth="1"/>
    <col min="8233" max="8233" width="8.25" customWidth="1"/>
    <col min="8455" max="8455" width="4.125" customWidth="1"/>
    <col min="8456" max="8456" width="18.375" customWidth="1"/>
    <col min="8457" max="8471" width="3.125" customWidth="1"/>
    <col min="8472" max="8476" width="2.625" customWidth="1"/>
    <col min="8477" max="8477" width="6.625" customWidth="1"/>
    <col min="8478" max="8479" width="3.625" customWidth="1"/>
    <col min="8480" max="8480" width="6.625" customWidth="1"/>
    <col min="8481" max="8481" width="3.625" customWidth="1"/>
    <col min="8482" max="8482" width="2.125" customWidth="1"/>
    <col min="8483" max="8483" width="3.625" customWidth="1"/>
    <col min="8484" max="8484" width="2.125" customWidth="1"/>
    <col min="8485" max="8485" width="3.625" customWidth="1"/>
    <col min="8486" max="8486" width="8.25" customWidth="1"/>
    <col min="8487" max="8487" width="3.875" customWidth="1"/>
    <col min="8488" max="8488" width="4.625" customWidth="1"/>
    <col min="8489" max="8489" width="8.25" customWidth="1"/>
    <col min="8711" max="8711" width="4.125" customWidth="1"/>
    <col min="8712" max="8712" width="18.375" customWidth="1"/>
    <col min="8713" max="8727" width="3.125" customWidth="1"/>
    <col min="8728" max="8732" width="2.625" customWidth="1"/>
    <col min="8733" max="8733" width="6.625" customWidth="1"/>
    <col min="8734" max="8735" width="3.625" customWidth="1"/>
    <col min="8736" max="8736" width="6.625" customWidth="1"/>
    <col min="8737" max="8737" width="3.625" customWidth="1"/>
    <col min="8738" max="8738" width="2.125" customWidth="1"/>
    <col min="8739" max="8739" width="3.625" customWidth="1"/>
    <col min="8740" max="8740" width="2.125" customWidth="1"/>
    <col min="8741" max="8741" width="3.625" customWidth="1"/>
    <col min="8742" max="8742" width="8.25" customWidth="1"/>
    <col min="8743" max="8743" width="3.875" customWidth="1"/>
    <col min="8744" max="8744" width="4.625" customWidth="1"/>
    <col min="8745" max="8745" width="8.25" customWidth="1"/>
    <col min="8967" max="8967" width="4.125" customWidth="1"/>
    <col min="8968" max="8968" width="18.375" customWidth="1"/>
    <col min="8969" max="8983" width="3.125" customWidth="1"/>
    <col min="8984" max="8988" width="2.625" customWidth="1"/>
    <col min="8989" max="8989" width="6.625" customWidth="1"/>
    <col min="8990" max="8991" width="3.625" customWidth="1"/>
    <col min="8992" max="8992" width="6.625" customWidth="1"/>
    <col min="8993" max="8993" width="3.625" customWidth="1"/>
    <col min="8994" max="8994" width="2.125" customWidth="1"/>
    <col min="8995" max="8995" width="3.625" customWidth="1"/>
    <col min="8996" max="8996" width="2.125" customWidth="1"/>
    <col min="8997" max="8997" width="3.625" customWidth="1"/>
    <col min="8998" max="8998" width="8.25" customWidth="1"/>
    <col min="8999" max="8999" width="3.875" customWidth="1"/>
    <col min="9000" max="9000" width="4.625" customWidth="1"/>
    <col min="9001" max="9001" width="8.25" customWidth="1"/>
    <col min="9223" max="9223" width="4.125" customWidth="1"/>
    <col min="9224" max="9224" width="18.375" customWidth="1"/>
    <col min="9225" max="9239" width="3.125" customWidth="1"/>
    <col min="9240" max="9244" width="2.625" customWidth="1"/>
    <col min="9245" max="9245" width="6.625" customWidth="1"/>
    <col min="9246" max="9247" width="3.625" customWidth="1"/>
    <col min="9248" max="9248" width="6.625" customWidth="1"/>
    <col min="9249" max="9249" width="3.625" customWidth="1"/>
    <col min="9250" max="9250" width="2.125" customWidth="1"/>
    <col min="9251" max="9251" width="3.625" customWidth="1"/>
    <col min="9252" max="9252" width="2.125" customWidth="1"/>
    <col min="9253" max="9253" width="3.625" customWidth="1"/>
    <col min="9254" max="9254" width="8.25" customWidth="1"/>
    <col min="9255" max="9255" width="3.875" customWidth="1"/>
    <col min="9256" max="9256" width="4.625" customWidth="1"/>
    <col min="9257" max="9257" width="8.25" customWidth="1"/>
    <col min="9479" max="9479" width="4.125" customWidth="1"/>
    <col min="9480" max="9480" width="18.375" customWidth="1"/>
    <col min="9481" max="9495" width="3.125" customWidth="1"/>
    <col min="9496" max="9500" width="2.625" customWidth="1"/>
    <col min="9501" max="9501" width="6.625" customWidth="1"/>
    <col min="9502" max="9503" width="3.625" customWidth="1"/>
    <col min="9504" max="9504" width="6.625" customWidth="1"/>
    <col min="9505" max="9505" width="3.625" customWidth="1"/>
    <col min="9506" max="9506" width="2.125" customWidth="1"/>
    <col min="9507" max="9507" width="3.625" customWidth="1"/>
    <col min="9508" max="9508" width="2.125" customWidth="1"/>
    <col min="9509" max="9509" width="3.625" customWidth="1"/>
    <col min="9510" max="9510" width="8.25" customWidth="1"/>
    <col min="9511" max="9511" width="3.875" customWidth="1"/>
    <col min="9512" max="9512" width="4.625" customWidth="1"/>
    <col min="9513" max="9513" width="8.25" customWidth="1"/>
    <col min="9735" max="9735" width="4.125" customWidth="1"/>
    <col min="9736" max="9736" width="18.375" customWidth="1"/>
    <col min="9737" max="9751" width="3.125" customWidth="1"/>
    <col min="9752" max="9756" width="2.625" customWidth="1"/>
    <col min="9757" max="9757" width="6.625" customWidth="1"/>
    <col min="9758" max="9759" width="3.625" customWidth="1"/>
    <col min="9760" max="9760" width="6.625" customWidth="1"/>
    <col min="9761" max="9761" width="3.625" customWidth="1"/>
    <col min="9762" max="9762" width="2.125" customWidth="1"/>
    <col min="9763" max="9763" width="3.625" customWidth="1"/>
    <col min="9764" max="9764" width="2.125" customWidth="1"/>
    <col min="9765" max="9765" width="3.625" customWidth="1"/>
    <col min="9766" max="9766" width="8.25" customWidth="1"/>
    <col min="9767" max="9767" width="3.875" customWidth="1"/>
    <col min="9768" max="9768" width="4.625" customWidth="1"/>
    <col min="9769" max="9769" width="8.25" customWidth="1"/>
    <col min="9991" max="9991" width="4.125" customWidth="1"/>
    <col min="9992" max="9992" width="18.375" customWidth="1"/>
    <col min="9993" max="10007" width="3.125" customWidth="1"/>
    <col min="10008" max="10012" width="2.625" customWidth="1"/>
    <col min="10013" max="10013" width="6.625" customWidth="1"/>
    <col min="10014" max="10015" width="3.625" customWidth="1"/>
    <col min="10016" max="10016" width="6.625" customWidth="1"/>
    <col min="10017" max="10017" width="3.625" customWidth="1"/>
    <col min="10018" max="10018" width="2.125" customWidth="1"/>
    <col min="10019" max="10019" width="3.625" customWidth="1"/>
    <col min="10020" max="10020" width="2.125" customWidth="1"/>
    <col min="10021" max="10021" width="3.625" customWidth="1"/>
    <col min="10022" max="10022" width="8.25" customWidth="1"/>
    <col min="10023" max="10023" width="3.875" customWidth="1"/>
    <col min="10024" max="10024" width="4.625" customWidth="1"/>
    <col min="10025" max="10025" width="8.25" customWidth="1"/>
    <col min="10247" max="10247" width="4.125" customWidth="1"/>
    <col min="10248" max="10248" width="18.375" customWidth="1"/>
    <col min="10249" max="10263" width="3.125" customWidth="1"/>
    <col min="10264" max="10268" width="2.625" customWidth="1"/>
    <col min="10269" max="10269" width="6.625" customWidth="1"/>
    <col min="10270" max="10271" width="3.625" customWidth="1"/>
    <col min="10272" max="10272" width="6.625" customWidth="1"/>
    <col min="10273" max="10273" width="3.625" customWidth="1"/>
    <col min="10274" max="10274" width="2.125" customWidth="1"/>
    <col min="10275" max="10275" width="3.625" customWidth="1"/>
    <col min="10276" max="10276" width="2.125" customWidth="1"/>
    <col min="10277" max="10277" width="3.625" customWidth="1"/>
    <col min="10278" max="10278" width="8.25" customWidth="1"/>
    <col min="10279" max="10279" width="3.875" customWidth="1"/>
    <col min="10280" max="10280" width="4.625" customWidth="1"/>
    <col min="10281" max="10281" width="8.25" customWidth="1"/>
    <col min="10503" max="10503" width="4.125" customWidth="1"/>
    <col min="10504" max="10504" width="18.375" customWidth="1"/>
    <col min="10505" max="10519" width="3.125" customWidth="1"/>
    <col min="10520" max="10524" width="2.625" customWidth="1"/>
    <col min="10525" max="10525" width="6.625" customWidth="1"/>
    <col min="10526" max="10527" width="3.625" customWidth="1"/>
    <col min="10528" max="10528" width="6.625" customWidth="1"/>
    <col min="10529" max="10529" width="3.625" customWidth="1"/>
    <col min="10530" max="10530" width="2.125" customWidth="1"/>
    <col min="10531" max="10531" width="3.625" customWidth="1"/>
    <col min="10532" max="10532" width="2.125" customWidth="1"/>
    <col min="10533" max="10533" width="3.625" customWidth="1"/>
    <col min="10534" max="10534" width="8.25" customWidth="1"/>
    <col min="10535" max="10535" width="3.875" customWidth="1"/>
    <col min="10536" max="10536" width="4.625" customWidth="1"/>
    <col min="10537" max="10537" width="8.25" customWidth="1"/>
    <col min="10759" max="10759" width="4.125" customWidth="1"/>
    <col min="10760" max="10760" width="18.375" customWidth="1"/>
    <col min="10761" max="10775" width="3.125" customWidth="1"/>
    <col min="10776" max="10780" width="2.625" customWidth="1"/>
    <col min="10781" max="10781" width="6.625" customWidth="1"/>
    <col min="10782" max="10783" width="3.625" customWidth="1"/>
    <col min="10784" max="10784" width="6.625" customWidth="1"/>
    <col min="10785" max="10785" width="3.625" customWidth="1"/>
    <col min="10786" max="10786" width="2.125" customWidth="1"/>
    <col min="10787" max="10787" width="3.625" customWidth="1"/>
    <col min="10788" max="10788" width="2.125" customWidth="1"/>
    <col min="10789" max="10789" width="3.625" customWidth="1"/>
    <col min="10790" max="10790" width="8.25" customWidth="1"/>
    <col min="10791" max="10791" width="3.875" customWidth="1"/>
    <col min="10792" max="10792" width="4.625" customWidth="1"/>
    <col min="10793" max="10793" width="8.25" customWidth="1"/>
    <col min="11015" max="11015" width="4.125" customWidth="1"/>
    <col min="11016" max="11016" width="18.375" customWidth="1"/>
    <col min="11017" max="11031" width="3.125" customWidth="1"/>
    <col min="11032" max="11036" width="2.625" customWidth="1"/>
    <col min="11037" max="11037" width="6.625" customWidth="1"/>
    <col min="11038" max="11039" width="3.625" customWidth="1"/>
    <col min="11040" max="11040" width="6.625" customWidth="1"/>
    <col min="11041" max="11041" width="3.625" customWidth="1"/>
    <col min="11042" max="11042" width="2.125" customWidth="1"/>
    <col min="11043" max="11043" width="3.625" customWidth="1"/>
    <col min="11044" max="11044" width="2.125" customWidth="1"/>
    <col min="11045" max="11045" width="3.625" customWidth="1"/>
    <col min="11046" max="11046" width="8.25" customWidth="1"/>
    <col min="11047" max="11047" width="3.875" customWidth="1"/>
    <col min="11048" max="11048" width="4.625" customWidth="1"/>
    <col min="11049" max="11049" width="8.25" customWidth="1"/>
    <col min="11271" max="11271" width="4.125" customWidth="1"/>
    <col min="11272" max="11272" width="18.375" customWidth="1"/>
    <col min="11273" max="11287" width="3.125" customWidth="1"/>
    <col min="11288" max="11292" width="2.625" customWidth="1"/>
    <col min="11293" max="11293" width="6.625" customWidth="1"/>
    <col min="11294" max="11295" width="3.625" customWidth="1"/>
    <col min="11296" max="11296" width="6.625" customWidth="1"/>
    <col min="11297" max="11297" width="3.625" customWidth="1"/>
    <col min="11298" max="11298" width="2.125" customWidth="1"/>
    <col min="11299" max="11299" width="3.625" customWidth="1"/>
    <col min="11300" max="11300" width="2.125" customWidth="1"/>
    <col min="11301" max="11301" width="3.625" customWidth="1"/>
    <col min="11302" max="11302" width="8.25" customWidth="1"/>
    <col min="11303" max="11303" width="3.875" customWidth="1"/>
    <col min="11304" max="11304" width="4.625" customWidth="1"/>
    <col min="11305" max="11305" width="8.25" customWidth="1"/>
    <col min="11527" max="11527" width="4.125" customWidth="1"/>
    <col min="11528" max="11528" width="18.375" customWidth="1"/>
    <col min="11529" max="11543" width="3.125" customWidth="1"/>
    <col min="11544" max="11548" width="2.625" customWidth="1"/>
    <col min="11549" max="11549" width="6.625" customWidth="1"/>
    <col min="11550" max="11551" width="3.625" customWidth="1"/>
    <col min="11552" max="11552" width="6.625" customWidth="1"/>
    <col min="11553" max="11553" width="3.625" customWidth="1"/>
    <col min="11554" max="11554" width="2.125" customWidth="1"/>
    <col min="11555" max="11555" width="3.625" customWidth="1"/>
    <col min="11556" max="11556" width="2.125" customWidth="1"/>
    <col min="11557" max="11557" width="3.625" customWidth="1"/>
    <col min="11558" max="11558" width="8.25" customWidth="1"/>
    <col min="11559" max="11559" width="3.875" customWidth="1"/>
    <col min="11560" max="11560" width="4.625" customWidth="1"/>
    <col min="11561" max="11561" width="8.25" customWidth="1"/>
    <col min="11783" max="11783" width="4.125" customWidth="1"/>
    <col min="11784" max="11784" width="18.375" customWidth="1"/>
    <col min="11785" max="11799" width="3.125" customWidth="1"/>
    <col min="11800" max="11804" width="2.625" customWidth="1"/>
    <col min="11805" max="11805" width="6.625" customWidth="1"/>
    <col min="11806" max="11807" width="3.625" customWidth="1"/>
    <col min="11808" max="11808" width="6.625" customWidth="1"/>
    <col min="11809" max="11809" width="3.625" customWidth="1"/>
    <col min="11810" max="11810" width="2.125" customWidth="1"/>
    <col min="11811" max="11811" width="3.625" customWidth="1"/>
    <col min="11812" max="11812" width="2.125" customWidth="1"/>
    <col min="11813" max="11813" width="3.625" customWidth="1"/>
    <col min="11814" max="11814" width="8.25" customWidth="1"/>
    <col min="11815" max="11815" width="3.875" customWidth="1"/>
    <col min="11816" max="11816" width="4.625" customWidth="1"/>
    <col min="11817" max="11817" width="8.25" customWidth="1"/>
    <col min="12039" max="12039" width="4.125" customWidth="1"/>
    <col min="12040" max="12040" width="18.375" customWidth="1"/>
    <col min="12041" max="12055" width="3.125" customWidth="1"/>
    <col min="12056" max="12060" width="2.625" customWidth="1"/>
    <col min="12061" max="12061" width="6.625" customWidth="1"/>
    <col min="12062" max="12063" width="3.625" customWidth="1"/>
    <col min="12064" max="12064" width="6.625" customWidth="1"/>
    <col min="12065" max="12065" width="3.625" customWidth="1"/>
    <col min="12066" max="12066" width="2.125" customWidth="1"/>
    <col min="12067" max="12067" width="3.625" customWidth="1"/>
    <col min="12068" max="12068" width="2.125" customWidth="1"/>
    <col min="12069" max="12069" width="3.625" customWidth="1"/>
    <col min="12070" max="12070" width="8.25" customWidth="1"/>
    <col min="12071" max="12071" width="3.875" customWidth="1"/>
    <col min="12072" max="12072" width="4.625" customWidth="1"/>
    <col min="12073" max="12073" width="8.25" customWidth="1"/>
    <col min="12295" max="12295" width="4.125" customWidth="1"/>
    <col min="12296" max="12296" width="18.375" customWidth="1"/>
    <col min="12297" max="12311" width="3.125" customWidth="1"/>
    <col min="12312" max="12316" width="2.625" customWidth="1"/>
    <col min="12317" max="12317" width="6.625" customWidth="1"/>
    <col min="12318" max="12319" width="3.625" customWidth="1"/>
    <col min="12320" max="12320" width="6.625" customWidth="1"/>
    <col min="12321" max="12321" width="3.625" customWidth="1"/>
    <col min="12322" max="12322" width="2.125" customWidth="1"/>
    <col min="12323" max="12323" width="3.625" customWidth="1"/>
    <col min="12324" max="12324" width="2.125" customWidth="1"/>
    <col min="12325" max="12325" width="3.625" customWidth="1"/>
    <col min="12326" max="12326" width="8.25" customWidth="1"/>
    <col min="12327" max="12327" width="3.875" customWidth="1"/>
    <col min="12328" max="12328" width="4.625" customWidth="1"/>
    <col min="12329" max="12329" width="8.25" customWidth="1"/>
    <col min="12551" max="12551" width="4.125" customWidth="1"/>
    <col min="12552" max="12552" width="18.375" customWidth="1"/>
    <col min="12553" max="12567" width="3.125" customWidth="1"/>
    <col min="12568" max="12572" width="2.625" customWidth="1"/>
    <col min="12573" max="12573" width="6.625" customWidth="1"/>
    <col min="12574" max="12575" width="3.625" customWidth="1"/>
    <col min="12576" max="12576" width="6.625" customWidth="1"/>
    <col min="12577" max="12577" width="3.625" customWidth="1"/>
    <col min="12578" max="12578" width="2.125" customWidth="1"/>
    <col min="12579" max="12579" width="3.625" customWidth="1"/>
    <col min="12580" max="12580" width="2.125" customWidth="1"/>
    <col min="12581" max="12581" width="3.625" customWidth="1"/>
    <col min="12582" max="12582" width="8.25" customWidth="1"/>
    <col min="12583" max="12583" width="3.875" customWidth="1"/>
    <col min="12584" max="12584" width="4.625" customWidth="1"/>
    <col min="12585" max="12585" width="8.25" customWidth="1"/>
    <col min="12807" max="12807" width="4.125" customWidth="1"/>
    <col min="12808" max="12808" width="18.375" customWidth="1"/>
    <col min="12809" max="12823" width="3.125" customWidth="1"/>
    <col min="12824" max="12828" width="2.625" customWidth="1"/>
    <col min="12829" max="12829" width="6.625" customWidth="1"/>
    <col min="12830" max="12831" width="3.625" customWidth="1"/>
    <col min="12832" max="12832" width="6.625" customWidth="1"/>
    <col min="12833" max="12833" width="3.625" customWidth="1"/>
    <col min="12834" max="12834" width="2.125" customWidth="1"/>
    <col min="12835" max="12835" width="3.625" customWidth="1"/>
    <col min="12836" max="12836" width="2.125" customWidth="1"/>
    <col min="12837" max="12837" width="3.625" customWidth="1"/>
    <col min="12838" max="12838" width="8.25" customWidth="1"/>
    <col min="12839" max="12839" width="3.875" customWidth="1"/>
    <col min="12840" max="12840" width="4.625" customWidth="1"/>
    <col min="12841" max="12841" width="8.25" customWidth="1"/>
    <col min="13063" max="13063" width="4.125" customWidth="1"/>
    <col min="13064" max="13064" width="18.375" customWidth="1"/>
    <col min="13065" max="13079" width="3.125" customWidth="1"/>
    <col min="13080" max="13084" width="2.625" customWidth="1"/>
    <col min="13085" max="13085" width="6.625" customWidth="1"/>
    <col min="13086" max="13087" width="3.625" customWidth="1"/>
    <col min="13088" max="13088" width="6.625" customWidth="1"/>
    <col min="13089" max="13089" width="3.625" customWidth="1"/>
    <col min="13090" max="13090" width="2.125" customWidth="1"/>
    <col min="13091" max="13091" width="3.625" customWidth="1"/>
    <col min="13092" max="13092" width="2.125" customWidth="1"/>
    <col min="13093" max="13093" width="3.625" customWidth="1"/>
    <col min="13094" max="13094" width="8.25" customWidth="1"/>
    <col min="13095" max="13095" width="3.875" customWidth="1"/>
    <col min="13096" max="13096" width="4.625" customWidth="1"/>
    <col min="13097" max="13097" width="8.25" customWidth="1"/>
    <col min="13319" max="13319" width="4.125" customWidth="1"/>
    <col min="13320" max="13320" width="18.375" customWidth="1"/>
    <col min="13321" max="13335" width="3.125" customWidth="1"/>
    <col min="13336" max="13340" width="2.625" customWidth="1"/>
    <col min="13341" max="13341" width="6.625" customWidth="1"/>
    <col min="13342" max="13343" width="3.625" customWidth="1"/>
    <col min="13344" max="13344" width="6.625" customWidth="1"/>
    <col min="13345" max="13345" width="3.625" customWidth="1"/>
    <col min="13346" max="13346" width="2.125" customWidth="1"/>
    <col min="13347" max="13347" width="3.625" customWidth="1"/>
    <col min="13348" max="13348" width="2.125" customWidth="1"/>
    <col min="13349" max="13349" width="3.625" customWidth="1"/>
    <col min="13350" max="13350" width="8.25" customWidth="1"/>
    <col min="13351" max="13351" width="3.875" customWidth="1"/>
    <col min="13352" max="13352" width="4.625" customWidth="1"/>
    <col min="13353" max="13353" width="8.25" customWidth="1"/>
    <col min="13575" max="13575" width="4.125" customWidth="1"/>
    <col min="13576" max="13576" width="18.375" customWidth="1"/>
    <col min="13577" max="13591" width="3.125" customWidth="1"/>
    <col min="13592" max="13596" width="2.625" customWidth="1"/>
    <col min="13597" max="13597" width="6.625" customWidth="1"/>
    <col min="13598" max="13599" width="3.625" customWidth="1"/>
    <col min="13600" max="13600" width="6.625" customWidth="1"/>
    <col min="13601" max="13601" width="3.625" customWidth="1"/>
    <col min="13602" max="13602" width="2.125" customWidth="1"/>
    <col min="13603" max="13603" width="3.625" customWidth="1"/>
    <col min="13604" max="13604" width="2.125" customWidth="1"/>
    <col min="13605" max="13605" width="3.625" customWidth="1"/>
    <col min="13606" max="13606" width="8.25" customWidth="1"/>
    <col min="13607" max="13607" width="3.875" customWidth="1"/>
    <col min="13608" max="13608" width="4.625" customWidth="1"/>
    <col min="13609" max="13609" width="8.25" customWidth="1"/>
    <col min="13831" max="13831" width="4.125" customWidth="1"/>
    <col min="13832" max="13832" width="18.375" customWidth="1"/>
    <col min="13833" max="13847" width="3.125" customWidth="1"/>
    <col min="13848" max="13852" width="2.625" customWidth="1"/>
    <col min="13853" max="13853" width="6.625" customWidth="1"/>
    <col min="13854" max="13855" width="3.625" customWidth="1"/>
    <col min="13856" max="13856" width="6.625" customWidth="1"/>
    <col min="13857" max="13857" width="3.625" customWidth="1"/>
    <col min="13858" max="13858" width="2.125" customWidth="1"/>
    <col min="13859" max="13859" width="3.625" customWidth="1"/>
    <col min="13860" max="13860" width="2.125" customWidth="1"/>
    <col min="13861" max="13861" width="3.625" customWidth="1"/>
    <col min="13862" max="13862" width="8.25" customWidth="1"/>
    <col min="13863" max="13863" width="3.875" customWidth="1"/>
    <col min="13864" max="13864" width="4.625" customWidth="1"/>
    <col min="13865" max="13865" width="8.25" customWidth="1"/>
    <col min="14087" max="14087" width="4.125" customWidth="1"/>
    <col min="14088" max="14088" width="18.375" customWidth="1"/>
    <col min="14089" max="14103" width="3.125" customWidth="1"/>
    <col min="14104" max="14108" width="2.625" customWidth="1"/>
    <col min="14109" max="14109" width="6.625" customWidth="1"/>
    <col min="14110" max="14111" width="3.625" customWidth="1"/>
    <col min="14112" max="14112" width="6.625" customWidth="1"/>
    <col min="14113" max="14113" width="3.625" customWidth="1"/>
    <col min="14114" max="14114" width="2.125" customWidth="1"/>
    <col min="14115" max="14115" width="3.625" customWidth="1"/>
    <col min="14116" max="14116" width="2.125" customWidth="1"/>
    <col min="14117" max="14117" width="3.625" customWidth="1"/>
    <col min="14118" max="14118" width="8.25" customWidth="1"/>
    <col min="14119" max="14119" width="3.875" customWidth="1"/>
    <col min="14120" max="14120" width="4.625" customWidth="1"/>
    <col min="14121" max="14121" width="8.25" customWidth="1"/>
    <col min="14343" max="14343" width="4.125" customWidth="1"/>
    <col min="14344" max="14344" width="18.375" customWidth="1"/>
    <col min="14345" max="14359" width="3.125" customWidth="1"/>
    <col min="14360" max="14364" width="2.625" customWidth="1"/>
    <col min="14365" max="14365" width="6.625" customWidth="1"/>
    <col min="14366" max="14367" width="3.625" customWidth="1"/>
    <col min="14368" max="14368" width="6.625" customWidth="1"/>
    <col min="14369" max="14369" width="3.625" customWidth="1"/>
    <col min="14370" max="14370" width="2.125" customWidth="1"/>
    <col min="14371" max="14371" width="3.625" customWidth="1"/>
    <col min="14372" max="14372" width="2.125" customWidth="1"/>
    <col min="14373" max="14373" width="3.625" customWidth="1"/>
    <col min="14374" max="14374" width="8.25" customWidth="1"/>
    <col min="14375" max="14375" width="3.875" customWidth="1"/>
    <col min="14376" max="14376" width="4.625" customWidth="1"/>
    <col min="14377" max="14377" width="8.25" customWidth="1"/>
    <col min="14599" max="14599" width="4.125" customWidth="1"/>
    <col min="14600" max="14600" width="18.375" customWidth="1"/>
    <col min="14601" max="14615" width="3.125" customWidth="1"/>
    <col min="14616" max="14620" width="2.625" customWidth="1"/>
    <col min="14621" max="14621" width="6.625" customWidth="1"/>
    <col min="14622" max="14623" width="3.625" customWidth="1"/>
    <col min="14624" max="14624" width="6.625" customWidth="1"/>
    <col min="14625" max="14625" width="3.625" customWidth="1"/>
    <col min="14626" max="14626" width="2.125" customWidth="1"/>
    <col min="14627" max="14627" width="3.625" customWidth="1"/>
    <col min="14628" max="14628" width="2.125" customWidth="1"/>
    <col min="14629" max="14629" width="3.625" customWidth="1"/>
    <col min="14630" max="14630" width="8.25" customWidth="1"/>
    <col min="14631" max="14631" width="3.875" customWidth="1"/>
    <col min="14632" max="14632" width="4.625" customWidth="1"/>
    <col min="14633" max="14633" width="8.25" customWidth="1"/>
    <col min="14855" max="14855" width="4.125" customWidth="1"/>
    <col min="14856" max="14856" width="18.375" customWidth="1"/>
    <col min="14857" max="14871" width="3.125" customWidth="1"/>
    <col min="14872" max="14876" width="2.625" customWidth="1"/>
    <col min="14877" max="14877" width="6.625" customWidth="1"/>
    <col min="14878" max="14879" width="3.625" customWidth="1"/>
    <col min="14880" max="14880" width="6.625" customWidth="1"/>
    <col min="14881" max="14881" width="3.625" customWidth="1"/>
    <col min="14882" max="14882" width="2.125" customWidth="1"/>
    <col min="14883" max="14883" width="3.625" customWidth="1"/>
    <col min="14884" max="14884" width="2.125" customWidth="1"/>
    <col min="14885" max="14885" width="3.625" customWidth="1"/>
    <col min="14886" max="14886" width="8.25" customWidth="1"/>
    <col min="14887" max="14887" width="3.875" customWidth="1"/>
    <col min="14888" max="14888" width="4.625" customWidth="1"/>
    <col min="14889" max="14889" width="8.25" customWidth="1"/>
    <col min="15111" max="15111" width="4.125" customWidth="1"/>
    <col min="15112" max="15112" width="18.375" customWidth="1"/>
    <col min="15113" max="15127" width="3.125" customWidth="1"/>
    <col min="15128" max="15132" width="2.625" customWidth="1"/>
    <col min="15133" max="15133" width="6.625" customWidth="1"/>
    <col min="15134" max="15135" width="3.625" customWidth="1"/>
    <col min="15136" max="15136" width="6.625" customWidth="1"/>
    <col min="15137" max="15137" width="3.625" customWidth="1"/>
    <col min="15138" max="15138" width="2.125" customWidth="1"/>
    <col min="15139" max="15139" width="3.625" customWidth="1"/>
    <col min="15140" max="15140" width="2.125" customWidth="1"/>
    <col min="15141" max="15141" width="3.625" customWidth="1"/>
    <col min="15142" max="15142" width="8.25" customWidth="1"/>
    <col min="15143" max="15143" width="3.875" customWidth="1"/>
    <col min="15144" max="15144" width="4.625" customWidth="1"/>
    <col min="15145" max="15145" width="8.25" customWidth="1"/>
    <col min="15367" max="15367" width="4.125" customWidth="1"/>
    <col min="15368" max="15368" width="18.375" customWidth="1"/>
    <col min="15369" max="15383" width="3.125" customWidth="1"/>
    <col min="15384" max="15388" width="2.625" customWidth="1"/>
    <col min="15389" max="15389" width="6.625" customWidth="1"/>
    <col min="15390" max="15391" width="3.625" customWidth="1"/>
    <col min="15392" max="15392" width="6.625" customWidth="1"/>
    <col min="15393" max="15393" width="3.625" customWidth="1"/>
    <col min="15394" max="15394" width="2.125" customWidth="1"/>
    <col min="15395" max="15395" width="3.625" customWidth="1"/>
    <col min="15396" max="15396" width="2.125" customWidth="1"/>
    <col min="15397" max="15397" width="3.625" customWidth="1"/>
    <col min="15398" max="15398" width="8.25" customWidth="1"/>
    <col min="15399" max="15399" width="3.875" customWidth="1"/>
    <col min="15400" max="15400" width="4.625" customWidth="1"/>
    <col min="15401" max="15401" width="8.25" customWidth="1"/>
    <col min="15623" max="15623" width="4.125" customWidth="1"/>
    <col min="15624" max="15624" width="18.375" customWidth="1"/>
    <col min="15625" max="15639" width="3.125" customWidth="1"/>
    <col min="15640" max="15644" width="2.625" customWidth="1"/>
    <col min="15645" max="15645" width="6.625" customWidth="1"/>
    <col min="15646" max="15647" width="3.625" customWidth="1"/>
    <col min="15648" max="15648" width="6.625" customWidth="1"/>
    <col min="15649" max="15649" width="3.625" customWidth="1"/>
    <col min="15650" max="15650" width="2.125" customWidth="1"/>
    <col min="15651" max="15651" width="3.625" customWidth="1"/>
    <col min="15652" max="15652" width="2.125" customWidth="1"/>
    <col min="15653" max="15653" width="3.625" customWidth="1"/>
    <col min="15654" max="15654" width="8.25" customWidth="1"/>
    <col min="15655" max="15655" width="3.875" customWidth="1"/>
    <col min="15656" max="15656" width="4.625" customWidth="1"/>
    <col min="15657" max="15657" width="8.25" customWidth="1"/>
    <col min="15879" max="15879" width="4.125" customWidth="1"/>
    <col min="15880" max="15880" width="18.375" customWidth="1"/>
    <col min="15881" max="15895" width="3.125" customWidth="1"/>
    <col min="15896" max="15900" width="2.625" customWidth="1"/>
    <col min="15901" max="15901" width="6.625" customWidth="1"/>
    <col min="15902" max="15903" width="3.625" customWidth="1"/>
    <col min="15904" max="15904" width="6.625" customWidth="1"/>
    <col min="15905" max="15905" width="3.625" customWidth="1"/>
    <col min="15906" max="15906" width="2.125" customWidth="1"/>
    <col min="15907" max="15907" width="3.625" customWidth="1"/>
    <col min="15908" max="15908" width="2.125" customWidth="1"/>
    <col min="15909" max="15909" width="3.625" customWidth="1"/>
    <col min="15910" max="15910" width="8.25" customWidth="1"/>
    <col min="15911" max="15911" width="3.875" customWidth="1"/>
    <col min="15912" max="15912" width="4.625" customWidth="1"/>
    <col min="15913" max="15913" width="8.25" customWidth="1"/>
    <col min="16135" max="16135" width="4.125" customWidth="1"/>
    <col min="16136" max="16136" width="18.375" customWidth="1"/>
    <col min="16137" max="16151" width="3.125" customWidth="1"/>
    <col min="16152" max="16156" width="2.625" customWidth="1"/>
    <col min="16157" max="16157" width="6.625" customWidth="1"/>
    <col min="16158" max="16159" width="3.625" customWidth="1"/>
    <col min="16160" max="16160" width="6.625" customWidth="1"/>
    <col min="16161" max="16161" width="3.625" customWidth="1"/>
    <col min="16162" max="16162" width="2.125" customWidth="1"/>
    <col min="16163" max="16163" width="3.625" customWidth="1"/>
    <col min="16164" max="16164" width="2.125" customWidth="1"/>
    <col min="16165" max="16165" width="3.625" customWidth="1"/>
    <col min="16166" max="16166" width="8.25" customWidth="1"/>
    <col min="16167" max="16167" width="3.875" customWidth="1"/>
    <col min="16168" max="16168" width="4.625" customWidth="1"/>
    <col min="16169" max="16169" width="8.25" customWidth="1"/>
  </cols>
  <sheetData>
    <row r="1" spans="1:41" ht="28.5">
      <c r="A1" s="223" t="s">
        <v>75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10"/>
      <c r="AH1" s="10"/>
      <c r="AI1" s="10"/>
      <c r="AJ1" s="10"/>
      <c r="AK1" s="10"/>
      <c r="AL1" s="10"/>
      <c r="AM1" s="10"/>
      <c r="AN1" s="10"/>
      <c r="AO1" s="10"/>
    </row>
    <row r="2" spans="1:41" ht="21" customHeight="1" thickBot="1">
      <c r="A2" s="80" t="s">
        <v>127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41" ht="30" customHeight="1" thickBot="1">
      <c r="A3" s="224" t="s">
        <v>124</v>
      </c>
      <c r="B3" s="224"/>
      <c r="C3" s="225" t="s">
        <v>12</v>
      </c>
      <c r="D3" s="226"/>
      <c r="E3" s="226"/>
      <c r="F3" s="225" t="s">
        <v>13</v>
      </c>
      <c r="G3" s="226"/>
      <c r="H3" s="226"/>
      <c r="I3" s="225" t="s">
        <v>14</v>
      </c>
      <c r="J3" s="226"/>
      <c r="K3" s="226"/>
      <c r="L3" s="225" t="s">
        <v>15</v>
      </c>
      <c r="M3" s="226"/>
      <c r="N3" s="226"/>
      <c r="O3" s="225" t="s">
        <v>29</v>
      </c>
      <c r="P3" s="226"/>
      <c r="Q3" s="226"/>
      <c r="R3" s="225" t="s">
        <v>30</v>
      </c>
      <c r="S3" s="226"/>
      <c r="T3" s="226"/>
      <c r="U3" s="225" t="s">
        <v>31</v>
      </c>
      <c r="V3" s="226"/>
      <c r="W3" s="226"/>
      <c r="X3" s="227" t="s">
        <v>17</v>
      </c>
      <c r="Y3" s="227"/>
      <c r="Z3" s="227"/>
      <c r="AA3" s="227"/>
      <c r="AB3" s="228"/>
      <c r="AC3" s="12" t="s">
        <v>18</v>
      </c>
      <c r="AD3" s="229" t="s">
        <v>19</v>
      </c>
      <c r="AE3" s="230"/>
      <c r="AF3" s="12" t="s">
        <v>20</v>
      </c>
      <c r="AG3" t="s">
        <v>172</v>
      </c>
    </row>
    <row r="4" spans="1:41" ht="16.5" customHeight="1" thickBot="1">
      <c r="A4" s="225" t="s">
        <v>12</v>
      </c>
      <c r="B4" s="248" t="s">
        <v>83</v>
      </c>
      <c r="C4" s="241" t="s">
        <v>132</v>
      </c>
      <c r="D4" s="242"/>
      <c r="E4" s="243"/>
      <c r="F4" s="238" t="str">
        <f>IF(H5=""," ",IF(F5&gt;H5,"○",IF(F5&lt;H5,"×",IF(F5=H5,"△"," "))))</f>
        <v>×</v>
      </c>
      <c r="G4" s="239"/>
      <c r="H4" s="240"/>
      <c r="I4" s="238" t="str">
        <f t="shared" ref="I4" si="0">IF(K5=""," ",IF(I5&gt;K5,"○",IF(I5&lt;K5,"×",IF(I5=K5,"△"," "))))</f>
        <v>×</v>
      </c>
      <c r="J4" s="239"/>
      <c r="K4" s="240"/>
      <c r="L4" s="238" t="str">
        <f t="shared" ref="L4" si="1">IF(N5=""," ",IF(L5&gt;N5,"○",IF(L5&lt;N5,"×",IF(L5=N5,"△"," "))))</f>
        <v>×</v>
      </c>
      <c r="M4" s="239"/>
      <c r="N4" s="240"/>
      <c r="O4" s="238" t="str">
        <f t="shared" ref="O4" si="2">IF(Q5=""," ",IF(O5&gt;Q5,"○",IF(O5&lt;Q5,"×",IF(O5=Q5,"△"," "))))</f>
        <v>×</v>
      </c>
      <c r="P4" s="239"/>
      <c r="Q4" s="240"/>
      <c r="R4" s="238" t="str">
        <f t="shared" ref="R4" si="3">IF(T5=""," ",IF(R5&gt;T5,"○",IF(R5&lt;T5,"×",IF(R5=T5,"△"," "))))</f>
        <v>○</v>
      </c>
      <c r="S4" s="239"/>
      <c r="T4" s="240"/>
      <c r="U4" s="238" t="str">
        <f t="shared" ref="U4" si="4">IF(W5=""," ",IF(U5&gt;W5,"○",IF(U5&lt;W5,"×",IF(U5=W5,"△"," "))))</f>
        <v>×</v>
      </c>
      <c r="V4" s="239"/>
      <c r="W4" s="240"/>
      <c r="X4" s="247">
        <f>COUNTIF(C4:W5,"○")</f>
        <v>1</v>
      </c>
      <c r="Y4" s="231" t="s">
        <v>11</v>
      </c>
      <c r="Z4" s="232">
        <f>COUNTIF(C4:W5,"△")</f>
        <v>0</v>
      </c>
      <c r="AA4" s="231" t="s">
        <v>11</v>
      </c>
      <c r="AB4" s="233">
        <f>COUNTIF(C4:W5,"×")</f>
        <v>5</v>
      </c>
      <c r="AC4" s="234">
        <f>SUM(X4*2+Z4)</f>
        <v>2</v>
      </c>
      <c r="AD4" s="21" t="s">
        <v>21</v>
      </c>
      <c r="AE4" s="22">
        <f>SUM(F5,I5,L5,O5,R5,U5)</f>
        <v>26</v>
      </c>
      <c r="AF4" s="235">
        <v>6</v>
      </c>
      <c r="AG4" s="286" t="s">
        <v>81</v>
      </c>
    </row>
    <row r="5" spans="1:41" ht="16.5" customHeight="1" thickBot="1">
      <c r="A5" s="227"/>
      <c r="B5" s="248"/>
      <c r="C5" s="244"/>
      <c r="D5" s="245"/>
      <c r="E5" s="246"/>
      <c r="F5" s="152">
        <v>5</v>
      </c>
      <c r="G5" s="153" t="s">
        <v>11</v>
      </c>
      <c r="H5" s="154">
        <v>10</v>
      </c>
      <c r="I5" s="152">
        <v>0</v>
      </c>
      <c r="J5" s="153" t="s">
        <v>11</v>
      </c>
      <c r="K5" s="154">
        <v>11</v>
      </c>
      <c r="L5" s="152">
        <v>7</v>
      </c>
      <c r="M5" s="153" t="s">
        <v>11</v>
      </c>
      <c r="N5" s="154">
        <v>8</v>
      </c>
      <c r="O5" s="152">
        <v>4</v>
      </c>
      <c r="P5" s="153" t="s">
        <v>11</v>
      </c>
      <c r="Q5" s="154">
        <v>9</v>
      </c>
      <c r="R5" s="152">
        <v>6</v>
      </c>
      <c r="S5" s="153" t="s">
        <v>11</v>
      </c>
      <c r="T5" s="154">
        <v>3</v>
      </c>
      <c r="U5" s="152">
        <v>4</v>
      </c>
      <c r="V5" s="153" t="s">
        <v>11</v>
      </c>
      <c r="W5" s="154">
        <v>6</v>
      </c>
      <c r="X5" s="247"/>
      <c r="Y5" s="231"/>
      <c r="Z5" s="232"/>
      <c r="AA5" s="231"/>
      <c r="AB5" s="233"/>
      <c r="AC5" s="234"/>
      <c r="AD5" s="21" t="s">
        <v>22</v>
      </c>
      <c r="AE5" s="22">
        <f>SUM(H5,K5,N5,Q5,T5,W5)</f>
        <v>47</v>
      </c>
      <c r="AF5" s="235"/>
      <c r="AG5" s="286"/>
    </row>
    <row r="6" spans="1:41" ht="16.5" customHeight="1" thickBot="1">
      <c r="A6" s="225" t="s">
        <v>13</v>
      </c>
      <c r="B6" s="236" t="s">
        <v>138</v>
      </c>
      <c r="C6" s="238" t="str">
        <f>IF(E7=""," ",IF(C7&gt;E7,"○",IF(C7&lt;E7,"×",IF(C7=E7,"△"," "))))</f>
        <v>○</v>
      </c>
      <c r="D6" s="239"/>
      <c r="E6" s="240"/>
      <c r="F6" s="241"/>
      <c r="G6" s="242"/>
      <c r="H6" s="243"/>
      <c r="I6" s="238" t="str">
        <f t="shared" ref="I6" si="5">IF(K7=""," ",IF(I7&gt;K7,"○",IF(I7&lt;K7,"×",IF(I7=K7,"△"," "))))</f>
        <v>×</v>
      </c>
      <c r="J6" s="239"/>
      <c r="K6" s="240"/>
      <c r="L6" s="238" t="str">
        <f t="shared" ref="L6" si="6">IF(N7=""," ",IF(L7&gt;N7,"○",IF(L7&lt;N7,"×",IF(L7=N7,"△"," "))))</f>
        <v>×</v>
      </c>
      <c r="M6" s="239"/>
      <c r="N6" s="240"/>
      <c r="O6" s="238" t="str">
        <f t="shared" ref="O6" si="7">IF(Q7=""," ",IF(O7&gt;Q7,"○",IF(O7&lt;Q7,"×",IF(O7=Q7,"△"," "))))</f>
        <v>△</v>
      </c>
      <c r="P6" s="239"/>
      <c r="Q6" s="240"/>
      <c r="R6" s="238" t="str">
        <f t="shared" ref="R6" si="8">IF(T7=""," ",IF(R7&gt;T7,"○",IF(R7&lt;T7,"×",IF(R7=T7,"△"," "))))</f>
        <v>×</v>
      </c>
      <c r="S6" s="239"/>
      <c r="T6" s="240"/>
      <c r="U6" s="238" t="str">
        <f t="shared" ref="U6" si="9">IF(W7=""," ",IF(U7&gt;W7,"○",IF(U7&lt;W7,"×",IF(U7=W7,"△"," "))))</f>
        <v>×</v>
      </c>
      <c r="V6" s="239"/>
      <c r="W6" s="240"/>
      <c r="X6" s="247">
        <f>COUNTIF(C6:W7,"○")</f>
        <v>1</v>
      </c>
      <c r="Y6" s="231" t="s">
        <v>11</v>
      </c>
      <c r="Z6" s="232">
        <f>COUNTIF(C6:W7,"△")</f>
        <v>1</v>
      </c>
      <c r="AA6" s="231" t="s">
        <v>11</v>
      </c>
      <c r="AB6" s="233">
        <f>COUNTIF(C6:W7,"×")</f>
        <v>4</v>
      </c>
      <c r="AC6" s="234">
        <f t="shared" ref="AC6" si="10">SUM(X6*2+Z6)</f>
        <v>3</v>
      </c>
      <c r="AD6" s="21" t="s">
        <v>21</v>
      </c>
      <c r="AE6" s="22">
        <f>SUM(C7,I7,L7,O7,R7,U7)</f>
        <v>27</v>
      </c>
      <c r="AF6" s="235">
        <v>5</v>
      </c>
      <c r="AG6" s="287" t="s">
        <v>138</v>
      </c>
    </row>
    <row r="7" spans="1:41" ht="16.5" customHeight="1" thickBot="1">
      <c r="A7" s="227"/>
      <c r="B7" s="237"/>
      <c r="C7" s="152">
        <v>10</v>
      </c>
      <c r="D7" s="153" t="s">
        <v>11</v>
      </c>
      <c r="E7" s="154">
        <v>5</v>
      </c>
      <c r="F7" s="244"/>
      <c r="G7" s="245"/>
      <c r="H7" s="246"/>
      <c r="I7" s="152">
        <v>3</v>
      </c>
      <c r="J7" s="153" t="s">
        <v>11</v>
      </c>
      <c r="K7" s="154">
        <v>7</v>
      </c>
      <c r="L7" s="152">
        <v>3</v>
      </c>
      <c r="M7" s="153" t="s">
        <v>11</v>
      </c>
      <c r="N7" s="154">
        <v>9</v>
      </c>
      <c r="O7" s="152">
        <v>5</v>
      </c>
      <c r="P7" s="153" t="s">
        <v>11</v>
      </c>
      <c r="Q7" s="154">
        <v>5</v>
      </c>
      <c r="R7" s="152">
        <v>3</v>
      </c>
      <c r="S7" s="153" t="s">
        <v>11</v>
      </c>
      <c r="T7" s="154">
        <v>10</v>
      </c>
      <c r="U7" s="152">
        <v>3</v>
      </c>
      <c r="V7" s="153" t="s">
        <v>11</v>
      </c>
      <c r="W7" s="154">
        <v>6</v>
      </c>
      <c r="X7" s="247"/>
      <c r="Y7" s="231"/>
      <c r="Z7" s="232"/>
      <c r="AA7" s="231"/>
      <c r="AB7" s="233"/>
      <c r="AC7" s="234"/>
      <c r="AD7" s="21" t="s">
        <v>22</v>
      </c>
      <c r="AE7" s="22">
        <f>SUM(E7,K7,N7,Q7,T7,W7)</f>
        <v>42</v>
      </c>
      <c r="AF7" s="235"/>
      <c r="AG7" s="288"/>
    </row>
    <row r="8" spans="1:41" ht="16.5" customHeight="1" thickBot="1">
      <c r="A8" s="225" t="s">
        <v>14</v>
      </c>
      <c r="B8" s="251" t="s">
        <v>174</v>
      </c>
      <c r="C8" s="238" t="str">
        <f t="shared" ref="C8" si="11">IF(E9=""," ",IF(C9&gt;E9,"○",IF(C9&lt;E9,"×",IF(C9=E9,"△"," "))))</f>
        <v>○</v>
      </c>
      <c r="D8" s="239"/>
      <c r="E8" s="240"/>
      <c r="F8" s="238" t="str">
        <f t="shared" ref="F8" si="12">IF(H9=""," ",IF(F9&gt;H9,"○",IF(F9&lt;H9,"×",IF(F9=H9,"△"," "))))</f>
        <v>○</v>
      </c>
      <c r="G8" s="239"/>
      <c r="H8" s="240"/>
      <c r="I8" s="241" t="s">
        <v>133</v>
      </c>
      <c r="J8" s="242"/>
      <c r="K8" s="243"/>
      <c r="L8" s="238" t="str">
        <f t="shared" ref="L8" si="13">IF(N9=""," ",IF(L9&gt;N9,"○",IF(L9&lt;N9,"×",IF(L9=N9,"△"," "))))</f>
        <v>○</v>
      </c>
      <c r="M8" s="239"/>
      <c r="N8" s="240"/>
      <c r="O8" s="238" t="str">
        <f t="shared" ref="O8" si="14">IF(Q9=""," ",IF(O9&gt;Q9,"○",IF(O9&lt;Q9,"×",IF(O9=Q9,"△"," "))))</f>
        <v>×</v>
      </c>
      <c r="P8" s="239"/>
      <c r="Q8" s="240"/>
      <c r="R8" s="238" t="str">
        <f t="shared" ref="R8" si="15">IF(T9=""," ",IF(R9&gt;T9,"○",IF(R9&lt;T9,"×",IF(R9=T9,"△"," "))))</f>
        <v>○</v>
      </c>
      <c r="S8" s="239"/>
      <c r="T8" s="240"/>
      <c r="U8" s="238" t="str">
        <f t="shared" ref="U8" si="16">IF(W9=""," ",IF(U9&gt;W9,"○",IF(U9&lt;W9,"×",IF(U9=W9,"△"," "))))</f>
        <v>○</v>
      </c>
      <c r="V8" s="239"/>
      <c r="W8" s="240"/>
      <c r="X8" s="247">
        <f>COUNTIF(C8:W9,"○")</f>
        <v>5</v>
      </c>
      <c r="Y8" s="231" t="s">
        <v>11</v>
      </c>
      <c r="Z8" s="232">
        <f>COUNTIF(C8:W9,"△")</f>
        <v>0</v>
      </c>
      <c r="AA8" s="231" t="s">
        <v>11</v>
      </c>
      <c r="AB8" s="233">
        <f>COUNTIF(C8:W9,"×")</f>
        <v>1</v>
      </c>
      <c r="AC8" s="234">
        <f t="shared" ref="AC8" si="17">SUM(X8*2+Z8)</f>
        <v>10</v>
      </c>
      <c r="AD8" s="21" t="s">
        <v>21</v>
      </c>
      <c r="AE8" s="22">
        <f>SUM(F9,C9,L9,O9,R9,U9)</f>
        <v>57</v>
      </c>
      <c r="AF8" s="235">
        <v>1</v>
      </c>
      <c r="AG8" s="289" t="s">
        <v>84</v>
      </c>
    </row>
    <row r="9" spans="1:41" ht="16.5" customHeight="1" thickBot="1">
      <c r="A9" s="227"/>
      <c r="B9" s="252"/>
      <c r="C9" s="152">
        <v>11</v>
      </c>
      <c r="D9" s="153" t="s">
        <v>11</v>
      </c>
      <c r="E9" s="154">
        <v>0</v>
      </c>
      <c r="F9" s="152">
        <v>7</v>
      </c>
      <c r="G9" s="153" t="s">
        <v>11</v>
      </c>
      <c r="H9" s="154">
        <v>3</v>
      </c>
      <c r="I9" s="244"/>
      <c r="J9" s="245"/>
      <c r="K9" s="246"/>
      <c r="L9" s="152">
        <v>11</v>
      </c>
      <c r="M9" s="153" t="s">
        <v>11</v>
      </c>
      <c r="N9" s="154">
        <v>4</v>
      </c>
      <c r="O9" s="152">
        <v>7</v>
      </c>
      <c r="P9" s="153" t="s">
        <v>11</v>
      </c>
      <c r="Q9" s="154">
        <v>9</v>
      </c>
      <c r="R9" s="152">
        <v>12</v>
      </c>
      <c r="S9" s="153" t="s">
        <v>11</v>
      </c>
      <c r="T9" s="154">
        <v>0</v>
      </c>
      <c r="U9" s="152">
        <v>9</v>
      </c>
      <c r="V9" s="153" t="s">
        <v>11</v>
      </c>
      <c r="W9" s="154">
        <v>2</v>
      </c>
      <c r="X9" s="247"/>
      <c r="Y9" s="231"/>
      <c r="Z9" s="232"/>
      <c r="AA9" s="231"/>
      <c r="AB9" s="233"/>
      <c r="AC9" s="234"/>
      <c r="AD9" s="21" t="s">
        <v>22</v>
      </c>
      <c r="AE9" s="22">
        <f>SUM(H9,E9,N9,Q9,T9,W9)</f>
        <v>18</v>
      </c>
      <c r="AF9" s="235"/>
      <c r="AG9" s="289"/>
    </row>
    <row r="10" spans="1:41" ht="16.5" customHeight="1" thickBot="1">
      <c r="A10" s="225" t="s">
        <v>15</v>
      </c>
      <c r="B10" s="249" t="s">
        <v>85</v>
      </c>
      <c r="C10" s="238" t="str">
        <f t="shared" ref="C10" si="18">IF(E11=""," ",IF(C11&gt;E11,"○",IF(C11&lt;E11,"×",IF(C11=E11,"△"," "))))</f>
        <v>○</v>
      </c>
      <c r="D10" s="239"/>
      <c r="E10" s="240"/>
      <c r="F10" s="238" t="str">
        <f t="shared" ref="F10" si="19">IF(H11=""," ",IF(F11&gt;H11,"○",IF(F11&lt;H11,"×",IF(F11=H11,"△"," "))))</f>
        <v>○</v>
      </c>
      <c r="G10" s="239"/>
      <c r="H10" s="240"/>
      <c r="I10" s="238" t="str">
        <f t="shared" ref="I10" si="20">IF(K11=""," ",IF(I11&gt;K11,"○",IF(I11&lt;K11,"×",IF(I11=K11,"△"," "))))</f>
        <v>×</v>
      </c>
      <c r="J10" s="239"/>
      <c r="K10" s="240"/>
      <c r="L10" s="241"/>
      <c r="M10" s="242"/>
      <c r="N10" s="243"/>
      <c r="O10" s="238" t="str">
        <f t="shared" ref="O10" si="21">IF(Q11=""," ",IF(O11&gt;Q11,"○",IF(O11&lt;Q11,"×",IF(O11=Q11,"△"," "))))</f>
        <v>○</v>
      </c>
      <c r="P10" s="239"/>
      <c r="Q10" s="240"/>
      <c r="R10" s="238" t="str">
        <f t="shared" ref="R10" si="22">IF(T11=""," ",IF(R11&gt;T11,"○",IF(R11&lt;T11,"×",IF(R11=T11,"△"," "))))</f>
        <v>○</v>
      </c>
      <c r="S10" s="239"/>
      <c r="T10" s="240"/>
      <c r="U10" s="238" t="str">
        <f t="shared" ref="U10" si="23">IF(W11=""," ",IF(U11&gt;W11,"○",IF(U11&lt;W11,"×",IF(U11=W11,"△"," "))))</f>
        <v>○</v>
      </c>
      <c r="V10" s="239"/>
      <c r="W10" s="240"/>
      <c r="X10" s="247">
        <f>COUNTIF(C10:W11,"○")</f>
        <v>5</v>
      </c>
      <c r="Y10" s="231" t="s">
        <v>11</v>
      </c>
      <c r="Z10" s="232">
        <f>COUNTIF(C10:W11,"△")</f>
        <v>0</v>
      </c>
      <c r="AA10" s="231" t="s">
        <v>11</v>
      </c>
      <c r="AB10" s="233">
        <f>COUNTIF(C10:W11,"×")</f>
        <v>1</v>
      </c>
      <c r="AC10" s="234">
        <f>SUM(X10*2+Z10)</f>
        <v>10</v>
      </c>
      <c r="AD10" s="21" t="s">
        <v>21</v>
      </c>
      <c r="AE10" s="22">
        <f>SUM(F11,I11,C11,O11,R11,U11)</f>
        <v>48</v>
      </c>
      <c r="AF10" s="235">
        <v>2</v>
      </c>
      <c r="AG10" s="289" t="s">
        <v>85</v>
      </c>
    </row>
    <row r="11" spans="1:41" ht="16.5" customHeight="1" thickBot="1">
      <c r="A11" s="227"/>
      <c r="B11" s="250"/>
      <c r="C11" s="152">
        <v>8</v>
      </c>
      <c r="D11" s="153" t="s">
        <v>11</v>
      </c>
      <c r="E11" s="154">
        <v>7</v>
      </c>
      <c r="F11" s="152">
        <v>9</v>
      </c>
      <c r="G11" s="153" t="s">
        <v>11</v>
      </c>
      <c r="H11" s="154">
        <v>3</v>
      </c>
      <c r="I11" s="152">
        <v>4</v>
      </c>
      <c r="J11" s="153" t="s">
        <v>11</v>
      </c>
      <c r="K11" s="154">
        <v>11</v>
      </c>
      <c r="L11" s="244"/>
      <c r="M11" s="245"/>
      <c r="N11" s="246"/>
      <c r="O11" s="152">
        <v>10</v>
      </c>
      <c r="P11" s="153" t="s">
        <v>11</v>
      </c>
      <c r="Q11" s="154">
        <v>6</v>
      </c>
      <c r="R11" s="152">
        <v>10</v>
      </c>
      <c r="S11" s="153" t="s">
        <v>11</v>
      </c>
      <c r="T11" s="154">
        <v>4</v>
      </c>
      <c r="U11" s="152">
        <v>7</v>
      </c>
      <c r="V11" s="153" t="s">
        <v>11</v>
      </c>
      <c r="W11" s="154">
        <v>3</v>
      </c>
      <c r="X11" s="247"/>
      <c r="Y11" s="231"/>
      <c r="Z11" s="232"/>
      <c r="AA11" s="231"/>
      <c r="AB11" s="233"/>
      <c r="AC11" s="234"/>
      <c r="AD11" s="21" t="s">
        <v>22</v>
      </c>
      <c r="AE11" s="22">
        <f>SUM(H11,K11,E11,Q11,T11,W11)</f>
        <v>34</v>
      </c>
      <c r="AF11" s="235"/>
      <c r="AG11" s="289"/>
    </row>
    <row r="12" spans="1:41" ht="16.5" customHeight="1" thickBot="1">
      <c r="A12" s="225" t="s">
        <v>16</v>
      </c>
      <c r="B12" s="249" t="s">
        <v>86</v>
      </c>
      <c r="C12" s="238" t="str">
        <f t="shared" ref="C12" si="24">IF(E13=""," ",IF(C13&gt;E13,"○",IF(C13&lt;E13,"×",IF(C13=E13,"△"," "))))</f>
        <v>○</v>
      </c>
      <c r="D12" s="239"/>
      <c r="E12" s="240"/>
      <c r="F12" s="238" t="str">
        <f t="shared" ref="F12" si="25">IF(H13=""," ",IF(F13&gt;H13,"○",IF(F13&lt;H13,"×",IF(F13=H13,"△"," "))))</f>
        <v>△</v>
      </c>
      <c r="G12" s="239"/>
      <c r="H12" s="240"/>
      <c r="I12" s="238" t="str">
        <f t="shared" ref="I12" si="26">IF(K13=""," ",IF(I13&gt;K13,"○",IF(I13&lt;K13,"×",IF(I13=K13,"△"," "))))</f>
        <v>○</v>
      </c>
      <c r="J12" s="239"/>
      <c r="K12" s="240"/>
      <c r="L12" s="238" t="str">
        <f t="shared" ref="L12" si="27">IF(N13=""," ",IF(L13&gt;N13,"○",IF(L13&lt;N13,"×",IF(L13=N13,"△"," "))))</f>
        <v>×</v>
      </c>
      <c r="M12" s="239"/>
      <c r="N12" s="240"/>
      <c r="O12" s="241" t="s">
        <v>134</v>
      </c>
      <c r="P12" s="242"/>
      <c r="Q12" s="243"/>
      <c r="R12" s="238" t="str">
        <f t="shared" ref="R12" si="28">IF(T13=""," ",IF(R13&gt;T13,"○",IF(R13&lt;T13,"×",IF(R13=T13,"△"," "))))</f>
        <v>○</v>
      </c>
      <c r="S12" s="239"/>
      <c r="T12" s="240"/>
      <c r="U12" s="238" t="str">
        <f t="shared" ref="U12" si="29">IF(W13=""," ",IF(U13&gt;W13,"○",IF(U13&lt;W13,"×",IF(U13=W13,"△"," "))))</f>
        <v>×</v>
      </c>
      <c r="V12" s="239"/>
      <c r="W12" s="240"/>
      <c r="X12" s="247">
        <f>COUNTIF(C12:W13,"○")</f>
        <v>3</v>
      </c>
      <c r="Y12" s="231" t="s">
        <v>11</v>
      </c>
      <c r="Z12" s="232">
        <f>COUNTIF(C12:W13,"△")</f>
        <v>1</v>
      </c>
      <c r="AA12" s="231" t="s">
        <v>11</v>
      </c>
      <c r="AB12" s="233">
        <f>COUNTIF(C12:W13,"×")</f>
        <v>2</v>
      </c>
      <c r="AC12" s="234">
        <f>SUM(X12*2+Z12)</f>
        <v>7</v>
      </c>
      <c r="AD12" s="21" t="s">
        <v>21</v>
      </c>
      <c r="AE12" s="22">
        <f>SUM(F13,I13,L13,C13,R13,U13)</f>
        <v>44</v>
      </c>
      <c r="AF12" s="235">
        <v>4</v>
      </c>
      <c r="AG12" s="289" t="s">
        <v>86</v>
      </c>
    </row>
    <row r="13" spans="1:41" ht="16.5" customHeight="1" thickBot="1">
      <c r="A13" s="227"/>
      <c r="B13" s="253"/>
      <c r="C13" s="152">
        <v>9</v>
      </c>
      <c r="D13" s="153" t="s">
        <v>11</v>
      </c>
      <c r="E13" s="154">
        <v>4</v>
      </c>
      <c r="F13" s="152">
        <v>5</v>
      </c>
      <c r="G13" s="153" t="s">
        <v>11</v>
      </c>
      <c r="H13" s="154">
        <v>5</v>
      </c>
      <c r="I13" s="152">
        <v>9</v>
      </c>
      <c r="J13" s="153" t="s">
        <v>11</v>
      </c>
      <c r="K13" s="154">
        <v>7</v>
      </c>
      <c r="L13" s="152">
        <v>6</v>
      </c>
      <c r="M13" s="153" t="s">
        <v>11</v>
      </c>
      <c r="N13" s="154">
        <v>10</v>
      </c>
      <c r="O13" s="244"/>
      <c r="P13" s="245"/>
      <c r="Q13" s="246"/>
      <c r="R13" s="152">
        <v>9</v>
      </c>
      <c r="S13" s="153" t="s">
        <v>11</v>
      </c>
      <c r="T13" s="154">
        <v>4</v>
      </c>
      <c r="U13" s="152">
        <v>6</v>
      </c>
      <c r="V13" s="153" t="s">
        <v>11</v>
      </c>
      <c r="W13" s="154">
        <v>7</v>
      </c>
      <c r="X13" s="247"/>
      <c r="Y13" s="231"/>
      <c r="Z13" s="232"/>
      <c r="AA13" s="231"/>
      <c r="AB13" s="233"/>
      <c r="AC13" s="234"/>
      <c r="AD13" s="21" t="s">
        <v>22</v>
      </c>
      <c r="AE13" s="22">
        <f>SUM(H13,K13,N13,E13,T13,W13)</f>
        <v>37</v>
      </c>
      <c r="AF13" s="235"/>
      <c r="AG13" s="290"/>
    </row>
    <row r="14" spans="1:41" ht="16.5" customHeight="1" thickBot="1">
      <c r="A14" s="225" t="s">
        <v>24</v>
      </c>
      <c r="B14" s="248" t="s">
        <v>87</v>
      </c>
      <c r="C14" s="238" t="str">
        <f t="shared" ref="C14" si="30">IF(E15=""," ",IF(C15&gt;E15,"○",IF(C15&lt;E15,"×",IF(C15=E15,"△"," "))))</f>
        <v>×</v>
      </c>
      <c r="D14" s="239"/>
      <c r="E14" s="240"/>
      <c r="F14" s="238" t="str">
        <f t="shared" ref="F14" si="31">IF(H15=""," ",IF(F15&gt;H15,"○",IF(F15&lt;H15,"×",IF(F15=H15,"△"," "))))</f>
        <v>○</v>
      </c>
      <c r="G14" s="239"/>
      <c r="H14" s="240"/>
      <c r="I14" s="238" t="str">
        <f t="shared" ref="I14" si="32">IF(K15=""," ",IF(I15&gt;K15,"○",IF(I15&lt;K15,"×",IF(I15=K15,"△"," "))))</f>
        <v>×</v>
      </c>
      <c r="J14" s="239"/>
      <c r="K14" s="240"/>
      <c r="L14" s="238" t="str">
        <f t="shared" ref="L14" si="33">IF(N15=""," ",IF(L15&gt;N15,"○",IF(L15&lt;N15,"×",IF(L15=N15,"△"," "))))</f>
        <v>×</v>
      </c>
      <c r="M14" s="239"/>
      <c r="N14" s="240"/>
      <c r="O14" s="238" t="str">
        <f t="shared" ref="O14" si="34">IF(Q15=""," ",IF(O15&gt;Q15,"○",IF(O15&lt;Q15,"×",IF(O15=Q15,"△"," "))))</f>
        <v>×</v>
      </c>
      <c r="P14" s="239"/>
      <c r="Q14" s="240"/>
      <c r="R14" s="241"/>
      <c r="S14" s="242"/>
      <c r="T14" s="243"/>
      <c r="U14" s="238" t="str">
        <f>IF(W15=""," ",IF(U15&gt;W15,"○",IF(U15&lt;W15,"×",IF(U15=W15,"△"," "))))</f>
        <v>×</v>
      </c>
      <c r="V14" s="239"/>
      <c r="W14" s="240"/>
      <c r="X14" s="247">
        <f>COUNTIF(C14:W15,"○")</f>
        <v>1</v>
      </c>
      <c r="Y14" s="231" t="s">
        <v>11</v>
      </c>
      <c r="Z14" s="232">
        <f>COUNTIF(C14:W15,"△")</f>
        <v>0</v>
      </c>
      <c r="AA14" s="231" t="s">
        <v>11</v>
      </c>
      <c r="AB14" s="233">
        <f>COUNTIF(C14:W15,"×")</f>
        <v>5</v>
      </c>
      <c r="AC14" s="234">
        <f>SUM(X14*2+Z14)</f>
        <v>2</v>
      </c>
      <c r="AD14" s="21" t="s">
        <v>21</v>
      </c>
      <c r="AE14" s="22">
        <f>SUM(F15,I15,L15,O15,C15,U15)</f>
        <v>24</v>
      </c>
      <c r="AF14" s="235">
        <v>7</v>
      </c>
      <c r="AG14" s="286" t="s">
        <v>87</v>
      </c>
    </row>
    <row r="15" spans="1:41" ht="16.5" customHeight="1" thickBot="1">
      <c r="A15" s="227"/>
      <c r="B15" s="248"/>
      <c r="C15" s="152">
        <v>3</v>
      </c>
      <c r="D15" s="153" t="s">
        <v>11</v>
      </c>
      <c r="E15" s="154">
        <v>6</v>
      </c>
      <c r="F15" s="152">
        <v>10</v>
      </c>
      <c r="G15" s="153" t="s">
        <v>11</v>
      </c>
      <c r="H15" s="154">
        <v>3</v>
      </c>
      <c r="I15" s="152">
        <v>0</v>
      </c>
      <c r="J15" s="153" t="s">
        <v>11</v>
      </c>
      <c r="K15" s="154">
        <v>12</v>
      </c>
      <c r="L15" s="152">
        <v>4</v>
      </c>
      <c r="M15" s="153" t="s">
        <v>11</v>
      </c>
      <c r="N15" s="154">
        <v>10</v>
      </c>
      <c r="O15" s="152">
        <v>4</v>
      </c>
      <c r="P15" s="153" t="s">
        <v>11</v>
      </c>
      <c r="Q15" s="154">
        <v>9</v>
      </c>
      <c r="R15" s="244"/>
      <c r="S15" s="245"/>
      <c r="T15" s="246"/>
      <c r="U15" s="152">
        <v>3</v>
      </c>
      <c r="V15" s="153" t="s">
        <v>11</v>
      </c>
      <c r="W15" s="154">
        <v>8</v>
      </c>
      <c r="X15" s="247"/>
      <c r="Y15" s="231"/>
      <c r="Z15" s="232"/>
      <c r="AA15" s="231"/>
      <c r="AB15" s="233"/>
      <c r="AC15" s="234"/>
      <c r="AD15" s="21" t="s">
        <v>22</v>
      </c>
      <c r="AE15" s="22">
        <f>SUM(H15,K15,N15,Q15,E15,W15)</f>
        <v>48</v>
      </c>
      <c r="AF15" s="235"/>
      <c r="AG15" s="286"/>
    </row>
    <row r="16" spans="1:41" ht="16.5" customHeight="1" thickBot="1">
      <c r="A16" s="225" t="s">
        <v>25</v>
      </c>
      <c r="B16" s="254" t="s">
        <v>129</v>
      </c>
      <c r="C16" s="238" t="str">
        <f t="shared" ref="C16" si="35">IF(E17=""," ",IF(C17&gt;E17,"○",IF(C17&lt;E17,"×",IF(C17=E17,"△"," "))))</f>
        <v>○</v>
      </c>
      <c r="D16" s="239"/>
      <c r="E16" s="240"/>
      <c r="F16" s="238" t="str">
        <f t="shared" ref="F16" si="36">IF(H17=""," ",IF(F17&gt;H17,"○",IF(F17&lt;H17,"×",IF(F17=H17,"△"," "))))</f>
        <v>○</v>
      </c>
      <c r="G16" s="239"/>
      <c r="H16" s="240"/>
      <c r="I16" s="238" t="str">
        <f t="shared" ref="I16" si="37">IF(K17=""," ",IF(I17&gt;K17,"○",IF(I17&lt;K17,"×",IF(I17=K17,"△"," "))))</f>
        <v>×</v>
      </c>
      <c r="J16" s="239"/>
      <c r="K16" s="240"/>
      <c r="L16" s="238" t="str">
        <f t="shared" ref="L16" si="38">IF(N17=""," ",IF(L17&gt;N17,"○",IF(L17&lt;N17,"×",IF(L17=N17,"△"," "))))</f>
        <v>×</v>
      </c>
      <c r="M16" s="239"/>
      <c r="N16" s="240"/>
      <c r="O16" s="238" t="str">
        <f t="shared" ref="O16" si="39">IF(Q17=""," ",IF(O17&gt;Q17,"○",IF(O17&lt;Q17,"×",IF(O17=Q17,"△"," "))))</f>
        <v>○</v>
      </c>
      <c r="P16" s="239"/>
      <c r="Q16" s="240"/>
      <c r="R16" s="238" t="str">
        <f t="shared" ref="R16" si="40">IF(T17=""," ",IF(R17&gt;T17,"○",IF(R17&lt;T17,"×",IF(R17=T17,"△"," "))))</f>
        <v>○</v>
      </c>
      <c r="S16" s="239"/>
      <c r="T16" s="240"/>
      <c r="U16" s="241" t="s">
        <v>135</v>
      </c>
      <c r="V16" s="242"/>
      <c r="W16" s="243"/>
      <c r="X16" s="247">
        <f>COUNTIF(C16:W17,"○")</f>
        <v>4</v>
      </c>
      <c r="Y16" s="231" t="s">
        <v>11</v>
      </c>
      <c r="Z16" s="232">
        <f>COUNTIF(C16:W17,"△")</f>
        <v>0</v>
      </c>
      <c r="AA16" s="231" t="s">
        <v>11</v>
      </c>
      <c r="AB16" s="233">
        <f>COUNTIF(C16:W17,"×")</f>
        <v>2</v>
      </c>
      <c r="AC16" s="234">
        <f>SUM(X16*2+Z16)</f>
        <v>8</v>
      </c>
      <c r="AD16" s="21" t="s">
        <v>21</v>
      </c>
      <c r="AE16" s="22">
        <f>SUM(F17,I17,L17,O17,R17,C17)</f>
        <v>32</v>
      </c>
      <c r="AF16" s="235">
        <v>3</v>
      </c>
      <c r="AG16" s="287" t="s">
        <v>129</v>
      </c>
    </row>
    <row r="17" spans="1:33" ht="16.5" customHeight="1" thickBot="1">
      <c r="A17" s="227"/>
      <c r="B17" s="255"/>
      <c r="C17" s="152">
        <v>6</v>
      </c>
      <c r="D17" s="153" t="s">
        <v>11</v>
      </c>
      <c r="E17" s="154">
        <v>4</v>
      </c>
      <c r="F17" s="152">
        <v>6</v>
      </c>
      <c r="G17" s="153" t="s">
        <v>11</v>
      </c>
      <c r="H17" s="154">
        <v>3</v>
      </c>
      <c r="I17" s="152">
        <v>2</v>
      </c>
      <c r="J17" s="153" t="s">
        <v>11</v>
      </c>
      <c r="K17" s="154">
        <v>9</v>
      </c>
      <c r="L17" s="152">
        <v>3</v>
      </c>
      <c r="M17" s="153" t="s">
        <v>11</v>
      </c>
      <c r="N17" s="154">
        <v>7</v>
      </c>
      <c r="O17" s="152">
        <v>7</v>
      </c>
      <c r="P17" s="153" t="s">
        <v>11</v>
      </c>
      <c r="Q17" s="154">
        <v>6</v>
      </c>
      <c r="R17" s="152">
        <v>8</v>
      </c>
      <c r="S17" s="153" t="s">
        <v>11</v>
      </c>
      <c r="T17" s="154">
        <v>3</v>
      </c>
      <c r="U17" s="244"/>
      <c r="V17" s="245"/>
      <c r="W17" s="246"/>
      <c r="X17" s="247"/>
      <c r="Y17" s="231"/>
      <c r="Z17" s="232"/>
      <c r="AA17" s="231"/>
      <c r="AB17" s="233"/>
      <c r="AC17" s="234"/>
      <c r="AD17" s="21" t="s">
        <v>22</v>
      </c>
      <c r="AE17" s="22">
        <f>SUM(H17,K17,N17,Q17,T17,E17)</f>
        <v>32</v>
      </c>
      <c r="AF17" s="235"/>
      <c r="AG17" s="288"/>
    </row>
    <row r="18" spans="1:33" ht="9" customHeight="1" thickBot="1">
      <c r="A18" s="86"/>
      <c r="B18" s="87"/>
      <c r="C18" s="155"/>
      <c r="D18" s="156"/>
      <c r="E18" s="155"/>
      <c r="F18" s="155"/>
      <c r="G18" s="156"/>
      <c r="H18" s="155"/>
      <c r="I18" s="155"/>
      <c r="J18" s="156"/>
      <c r="K18" s="155"/>
      <c r="L18" s="155"/>
      <c r="M18" s="156"/>
      <c r="N18" s="155"/>
      <c r="O18" s="155"/>
      <c r="P18" s="156"/>
      <c r="Q18" s="155"/>
      <c r="R18" s="155"/>
      <c r="S18" s="156"/>
      <c r="T18" s="155"/>
      <c r="U18" s="157"/>
      <c r="V18" s="157"/>
      <c r="W18" s="157"/>
      <c r="X18" s="88"/>
      <c r="Y18" s="89"/>
      <c r="Z18" s="88"/>
      <c r="AA18" s="89"/>
      <c r="AB18" s="88"/>
      <c r="AC18" s="90"/>
      <c r="AD18" s="91"/>
      <c r="AE18" s="89"/>
      <c r="AF18" s="92"/>
      <c r="AG18" s="29"/>
    </row>
    <row r="19" spans="1:33" ht="30" customHeight="1" thickBot="1">
      <c r="A19" s="224" t="s">
        <v>125</v>
      </c>
      <c r="B19" s="224"/>
      <c r="C19" s="256" t="s">
        <v>32</v>
      </c>
      <c r="D19" s="257"/>
      <c r="E19" s="258"/>
      <c r="F19" s="256" t="s">
        <v>33</v>
      </c>
      <c r="G19" s="257"/>
      <c r="H19" s="258"/>
      <c r="I19" s="256" t="s">
        <v>34</v>
      </c>
      <c r="J19" s="257"/>
      <c r="K19" s="258"/>
      <c r="L19" s="256" t="s">
        <v>56</v>
      </c>
      <c r="M19" s="257"/>
      <c r="N19" s="258"/>
      <c r="O19" s="256" t="s">
        <v>57</v>
      </c>
      <c r="P19" s="257"/>
      <c r="Q19" s="258"/>
      <c r="R19" s="256" t="s">
        <v>58</v>
      </c>
      <c r="S19" s="257"/>
      <c r="T19" s="258"/>
      <c r="U19" s="256" t="s">
        <v>35</v>
      </c>
      <c r="V19" s="257"/>
      <c r="W19" s="258"/>
      <c r="X19" s="228" t="s">
        <v>17</v>
      </c>
      <c r="Y19" s="259"/>
      <c r="Z19" s="259"/>
      <c r="AA19" s="259"/>
      <c r="AB19" s="260"/>
      <c r="AC19" s="12" t="s">
        <v>18</v>
      </c>
      <c r="AD19" s="282" t="s">
        <v>19</v>
      </c>
      <c r="AE19" s="283"/>
      <c r="AF19" s="12" t="s">
        <v>20</v>
      </c>
      <c r="AG19" t="s">
        <v>172</v>
      </c>
    </row>
    <row r="20" spans="1:33" ht="16.5" customHeight="1" thickBot="1">
      <c r="A20" s="225" t="s">
        <v>32</v>
      </c>
      <c r="B20" s="248" t="s">
        <v>88</v>
      </c>
      <c r="C20" s="241" t="s">
        <v>132</v>
      </c>
      <c r="D20" s="242"/>
      <c r="E20" s="243"/>
      <c r="F20" s="238" t="str">
        <f>IF(H21=""," ",IF(F21&gt;H21,"○",IF(F21&lt;H21,"×",IF(F21=H21,"△"," "))))</f>
        <v>○</v>
      </c>
      <c r="G20" s="239"/>
      <c r="H20" s="240"/>
      <c r="I20" s="238" t="str">
        <f t="shared" ref="I20" si="41">IF(K21=""," ",IF(I21&gt;K21,"○",IF(I21&lt;K21,"×",IF(I21=K21,"△"," "))))</f>
        <v>○</v>
      </c>
      <c r="J20" s="239"/>
      <c r="K20" s="240"/>
      <c r="L20" s="238" t="str">
        <f t="shared" ref="L20" si="42">IF(N21=""," ",IF(L21&gt;N21,"○",IF(L21&lt;N21,"×",IF(L21=N21,"△"," "))))</f>
        <v>○</v>
      </c>
      <c r="M20" s="239"/>
      <c r="N20" s="240"/>
      <c r="O20" s="238" t="str">
        <f t="shared" ref="O20" si="43">IF(Q21=""," ",IF(O21&gt;Q21,"○",IF(O21&lt;Q21,"×",IF(O21=Q21,"△"," "))))</f>
        <v>×</v>
      </c>
      <c r="P20" s="239"/>
      <c r="Q20" s="240"/>
      <c r="R20" s="238" t="str">
        <f t="shared" ref="R20" si="44">IF(T21=""," ",IF(R21&gt;T21,"○",IF(R21&lt;T21,"×",IF(R21=T21,"△"," "))))</f>
        <v>○</v>
      </c>
      <c r="S20" s="239"/>
      <c r="T20" s="240"/>
      <c r="U20" s="238" t="str">
        <f t="shared" ref="U20" si="45">IF(W21=""," ",IF(U21&gt;W21,"○",IF(U21&lt;W21,"×",IF(U21=W21,"△"," "))))</f>
        <v>○</v>
      </c>
      <c r="V20" s="239"/>
      <c r="W20" s="240"/>
      <c r="X20" s="247">
        <f>COUNTIF(C20:W21,"○")</f>
        <v>5</v>
      </c>
      <c r="Y20" s="231" t="s">
        <v>23</v>
      </c>
      <c r="Z20" s="232">
        <f>COUNTIF(C20:W21,"△")</f>
        <v>0</v>
      </c>
      <c r="AA20" s="231" t="s">
        <v>23</v>
      </c>
      <c r="AB20" s="233">
        <f>COUNTIF(C20:W21,"×")</f>
        <v>1</v>
      </c>
      <c r="AC20" s="234">
        <f>SUM(X20*2+Z20)</f>
        <v>10</v>
      </c>
      <c r="AD20" s="21" t="s">
        <v>26</v>
      </c>
      <c r="AE20" s="22">
        <f>SUM(F21,I21,L21,O21,R21,U21)</f>
        <v>51</v>
      </c>
      <c r="AF20" s="281">
        <v>3</v>
      </c>
      <c r="AG20" s="291" t="s">
        <v>88</v>
      </c>
    </row>
    <row r="21" spans="1:33" ht="16.5" customHeight="1" thickBot="1">
      <c r="A21" s="227"/>
      <c r="B21" s="248"/>
      <c r="C21" s="244"/>
      <c r="D21" s="245"/>
      <c r="E21" s="246"/>
      <c r="F21" s="152">
        <v>8</v>
      </c>
      <c r="G21" s="153" t="s">
        <v>11</v>
      </c>
      <c r="H21" s="154">
        <v>5</v>
      </c>
      <c r="I21" s="152">
        <v>10</v>
      </c>
      <c r="J21" s="153" t="s">
        <v>11</v>
      </c>
      <c r="K21" s="154">
        <v>7</v>
      </c>
      <c r="L21" s="152">
        <v>9</v>
      </c>
      <c r="M21" s="153" t="s">
        <v>11</v>
      </c>
      <c r="N21" s="154">
        <v>7</v>
      </c>
      <c r="O21" s="152">
        <v>3</v>
      </c>
      <c r="P21" s="153" t="s">
        <v>11</v>
      </c>
      <c r="Q21" s="154">
        <v>10</v>
      </c>
      <c r="R21" s="152">
        <v>10</v>
      </c>
      <c r="S21" s="153" t="s">
        <v>175</v>
      </c>
      <c r="T21" s="154">
        <v>3</v>
      </c>
      <c r="U21" s="152">
        <v>11</v>
      </c>
      <c r="V21" s="153" t="s">
        <v>11</v>
      </c>
      <c r="W21" s="154">
        <v>1</v>
      </c>
      <c r="X21" s="247"/>
      <c r="Y21" s="231"/>
      <c r="Z21" s="232"/>
      <c r="AA21" s="231"/>
      <c r="AB21" s="233"/>
      <c r="AC21" s="234"/>
      <c r="AD21" s="21" t="s">
        <v>27</v>
      </c>
      <c r="AE21" s="22">
        <f>SUM(H21,K21,N21,Q21,T21,W21)</f>
        <v>33</v>
      </c>
      <c r="AF21" s="267"/>
      <c r="AG21" s="291"/>
    </row>
    <row r="22" spans="1:33" ht="16.5" customHeight="1" thickBot="1">
      <c r="A22" s="225" t="s">
        <v>33</v>
      </c>
      <c r="B22" s="265" t="s">
        <v>89</v>
      </c>
      <c r="C22" s="238" t="str">
        <f>IF(E23=""," ",IF(C23&gt;E23,"○",IF(C23&lt;E23,"×",IF(C23=E23,"△"," "))))</f>
        <v>×</v>
      </c>
      <c r="D22" s="239"/>
      <c r="E22" s="240"/>
      <c r="F22" s="241"/>
      <c r="G22" s="242"/>
      <c r="H22" s="243"/>
      <c r="I22" s="238" t="str">
        <f t="shared" ref="I22" si="46">IF(K23=""," ",IF(I23&gt;K23,"○",IF(I23&lt;K23,"×",IF(I23=K23,"△"," "))))</f>
        <v>○</v>
      </c>
      <c r="J22" s="239"/>
      <c r="K22" s="240"/>
      <c r="L22" s="238" t="str">
        <f t="shared" ref="L22" si="47">IF(N23=""," ",IF(L23&gt;N23,"○",IF(L23&lt;N23,"×",IF(L23=N23,"△"," "))))</f>
        <v>○</v>
      </c>
      <c r="M22" s="239"/>
      <c r="N22" s="240"/>
      <c r="O22" s="238" t="str">
        <f t="shared" ref="O22" si="48">IF(Q23=""," ",IF(O23&gt;Q23,"○",IF(O23&lt;Q23,"×",IF(O23=Q23,"△"," "))))</f>
        <v>○</v>
      </c>
      <c r="P22" s="239"/>
      <c r="Q22" s="240"/>
      <c r="R22" s="238" t="str">
        <f t="shared" ref="R22" si="49">IF(T23=""," ",IF(R23&gt;T23,"○",IF(R23&lt;T23,"×",IF(R23=T23,"△"," "))))</f>
        <v>○</v>
      </c>
      <c r="S22" s="239"/>
      <c r="T22" s="240"/>
      <c r="U22" s="238" t="str">
        <f t="shared" ref="U22" si="50">IF(W23=""," ",IF(U23&gt;W23,"○",IF(U23&lt;W23,"×",IF(U23=W23,"△"," "))))</f>
        <v>○</v>
      </c>
      <c r="V22" s="239"/>
      <c r="W22" s="240"/>
      <c r="X22" s="247">
        <f>COUNTIF(C22:W23,"○")</f>
        <v>5</v>
      </c>
      <c r="Y22" s="231" t="s">
        <v>23</v>
      </c>
      <c r="Z22" s="232">
        <f>COUNTIF(C22:W23,"△")</f>
        <v>0</v>
      </c>
      <c r="AA22" s="231" t="s">
        <v>23</v>
      </c>
      <c r="AB22" s="233">
        <f>COUNTIF(C22:W23,"×")</f>
        <v>1</v>
      </c>
      <c r="AC22" s="234">
        <f t="shared" ref="AC22" si="51">SUM(X22*2+Z22)</f>
        <v>10</v>
      </c>
      <c r="AD22" s="21" t="s">
        <v>26</v>
      </c>
      <c r="AE22" s="22">
        <f>SUM(C23,I23,L23,O23,R23,U23)</f>
        <v>55</v>
      </c>
      <c r="AF22" s="235">
        <v>2</v>
      </c>
      <c r="AG22" s="289" t="s">
        <v>89</v>
      </c>
    </row>
    <row r="23" spans="1:33" ht="16.5" customHeight="1" thickBot="1">
      <c r="A23" s="227"/>
      <c r="B23" s="265"/>
      <c r="C23" s="152">
        <v>5</v>
      </c>
      <c r="D23" s="153" t="s">
        <v>11</v>
      </c>
      <c r="E23" s="154">
        <v>8</v>
      </c>
      <c r="F23" s="244"/>
      <c r="G23" s="245"/>
      <c r="H23" s="246"/>
      <c r="I23" s="152">
        <v>10</v>
      </c>
      <c r="J23" s="153" t="s">
        <v>11</v>
      </c>
      <c r="K23" s="154">
        <v>5</v>
      </c>
      <c r="L23" s="152">
        <v>10</v>
      </c>
      <c r="M23" s="153" t="s">
        <v>11</v>
      </c>
      <c r="N23" s="154">
        <v>5</v>
      </c>
      <c r="O23" s="152">
        <v>10</v>
      </c>
      <c r="P23" s="153" t="s">
        <v>11</v>
      </c>
      <c r="Q23" s="154">
        <v>6</v>
      </c>
      <c r="R23" s="152">
        <v>11</v>
      </c>
      <c r="S23" s="153" t="s">
        <v>11</v>
      </c>
      <c r="T23" s="154">
        <v>2</v>
      </c>
      <c r="U23" s="152">
        <v>9</v>
      </c>
      <c r="V23" s="153" t="s">
        <v>11</v>
      </c>
      <c r="W23" s="154">
        <v>8</v>
      </c>
      <c r="X23" s="247"/>
      <c r="Y23" s="231"/>
      <c r="Z23" s="232"/>
      <c r="AA23" s="231"/>
      <c r="AB23" s="233"/>
      <c r="AC23" s="234"/>
      <c r="AD23" s="21" t="s">
        <v>27</v>
      </c>
      <c r="AE23" s="22">
        <f>SUM(E23,K23,N23,Q23,T23,W23)</f>
        <v>34</v>
      </c>
      <c r="AF23" s="235"/>
      <c r="AG23" s="289"/>
    </row>
    <row r="24" spans="1:33" ht="16.5" customHeight="1" thickBot="1">
      <c r="A24" s="225" t="s">
        <v>34</v>
      </c>
      <c r="B24" s="265" t="s">
        <v>90</v>
      </c>
      <c r="C24" s="238" t="str">
        <f t="shared" ref="C24" si="52">IF(E25=""," ",IF(C25&gt;E25,"○",IF(C25&lt;E25,"×",IF(C25=E25,"△"," "))))</f>
        <v>×</v>
      </c>
      <c r="D24" s="239"/>
      <c r="E24" s="240"/>
      <c r="F24" s="238" t="str">
        <f t="shared" ref="F24" si="53">IF(H25=""," ",IF(F25&gt;H25,"○",IF(F25&lt;H25,"×",IF(F25=H25,"△"," "))))</f>
        <v>×</v>
      </c>
      <c r="G24" s="239"/>
      <c r="H24" s="240"/>
      <c r="I24" s="241" t="s">
        <v>133</v>
      </c>
      <c r="J24" s="242"/>
      <c r="K24" s="243"/>
      <c r="L24" s="238" t="str">
        <f t="shared" ref="L24" si="54">IF(N25=""," ",IF(L25&gt;N25,"○",IF(L25&lt;N25,"×",IF(L25=N25,"△"," "))))</f>
        <v>×</v>
      </c>
      <c r="M24" s="239"/>
      <c r="N24" s="240"/>
      <c r="O24" s="238" t="str">
        <f t="shared" ref="O24" si="55">IF(Q25=""," ",IF(O25&gt;Q25,"○",IF(O25&lt;Q25,"×",IF(O25=Q25,"△"," "))))</f>
        <v>×</v>
      </c>
      <c r="P24" s="239"/>
      <c r="Q24" s="240"/>
      <c r="R24" s="238" t="str">
        <f t="shared" ref="R24" si="56">IF(T25=""," ",IF(R25&gt;T25,"○",IF(R25&lt;T25,"×",IF(R25=T25,"△"," "))))</f>
        <v>○</v>
      </c>
      <c r="S24" s="239"/>
      <c r="T24" s="240"/>
      <c r="U24" s="238" t="str">
        <f t="shared" ref="U24" si="57">IF(W25=""," ",IF(U25&gt;W25,"○",IF(U25&lt;W25,"×",IF(U25=W25,"△"," "))))</f>
        <v>×</v>
      </c>
      <c r="V24" s="239"/>
      <c r="W24" s="240"/>
      <c r="X24" s="247">
        <f>COUNTIF(C24:W25,"○")</f>
        <v>1</v>
      </c>
      <c r="Y24" s="231" t="s">
        <v>23</v>
      </c>
      <c r="Z24" s="232">
        <f>COUNTIF(C24:W25,"△")</f>
        <v>0</v>
      </c>
      <c r="AA24" s="231" t="s">
        <v>23</v>
      </c>
      <c r="AB24" s="233">
        <f>COUNTIF(C24:W25,"×")</f>
        <v>5</v>
      </c>
      <c r="AC24" s="234">
        <f t="shared" ref="AC24" si="58">SUM(X24*2+Z24)</f>
        <v>2</v>
      </c>
      <c r="AD24" s="21" t="s">
        <v>26</v>
      </c>
      <c r="AE24" s="22">
        <f>SUM(F25,C25,L25,O25,R25,U25)</f>
        <v>40</v>
      </c>
      <c r="AF24" s="235">
        <v>5</v>
      </c>
      <c r="AG24" s="289" t="s">
        <v>90</v>
      </c>
    </row>
    <row r="25" spans="1:33" ht="16.5" customHeight="1" thickBot="1">
      <c r="A25" s="227"/>
      <c r="B25" s="265"/>
      <c r="C25" s="152">
        <v>7</v>
      </c>
      <c r="D25" s="153" t="s">
        <v>11</v>
      </c>
      <c r="E25" s="154">
        <v>10</v>
      </c>
      <c r="F25" s="152">
        <v>5</v>
      </c>
      <c r="G25" s="153" t="s">
        <v>11</v>
      </c>
      <c r="H25" s="154">
        <v>10</v>
      </c>
      <c r="I25" s="244"/>
      <c r="J25" s="245"/>
      <c r="K25" s="246"/>
      <c r="L25" s="152">
        <v>7</v>
      </c>
      <c r="M25" s="153" t="s">
        <v>11</v>
      </c>
      <c r="N25" s="154">
        <v>9</v>
      </c>
      <c r="O25" s="152">
        <v>7</v>
      </c>
      <c r="P25" s="153" t="s">
        <v>11</v>
      </c>
      <c r="Q25" s="154">
        <v>11</v>
      </c>
      <c r="R25" s="152">
        <v>7</v>
      </c>
      <c r="S25" s="153" t="s">
        <v>11</v>
      </c>
      <c r="T25" s="154">
        <v>5</v>
      </c>
      <c r="U25" s="152">
        <v>7</v>
      </c>
      <c r="V25" s="153" t="s">
        <v>11</v>
      </c>
      <c r="W25" s="154">
        <v>9</v>
      </c>
      <c r="X25" s="247"/>
      <c r="Y25" s="231"/>
      <c r="Z25" s="232"/>
      <c r="AA25" s="231"/>
      <c r="AB25" s="233"/>
      <c r="AC25" s="234"/>
      <c r="AD25" s="21" t="s">
        <v>27</v>
      </c>
      <c r="AE25" s="22">
        <f>SUM(H25,E25,N25,Q25,T25,W25)</f>
        <v>54</v>
      </c>
      <c r="AF25" s="235"/>
      <c r="AG25" s="289"/>
    </row>
    <row r="26" spans="1:33" ht="16.5" customHeight="1" thickBot="1">
      <c r="A26" s="225" t="s">
        <v>56</v>
      </c>
      <c r="B26" s="284" t="s">
        <v>130</v>
      </c>
      <c r="C26" s="238" t="str">
        <f t="shared" ref="C26" si="59">IF(E27=""," ",IF(C27&gt;E27,"○",IF(C27&lt;E27,"×",IF(C27=E27,"△"," "))))</f>
        <v>×</v>
      </c>
      <c r="D26" s="239"/>
      <c r="E26" s="240"/>
      <c r="F26" s="238" t="str">
        <f t="shared" ref="F26" si="60">IF(H27=""," ",IF(F27&gt;H27,"○",IF(F27&lt;H27,"×",IF(F27=H27,"△"," "))))</f>
        <v>×</v>
      </c>
      <c r="G26" s="239"/>
      <c r="H26" s="240"/>
      <c r="I26" s="238" t="str">
        <f t="shared" ref="I26" si="61">IF(K27=""," ",IF(I27&gt;K27,"○",IF(I27&lt;K27,"×",IF(I27=K27,"△"," "))))</f>
        <v>○</v>
      </c>
      <c r="J26" s="239"/>
      <c r="K26" s="240"/>
      <c r="L26" s="241"/>
      <c r="M26" s="242"/>
      <c r="N26" s="243"/>
      <c r="O26" s="238" t="str">
        <f t="shared" ref="O26" si="62">IF(Q27=""," ",IF(O27&gt;Q27,"○",IF(O27&lt;Q27,"×",IF(O27=Q27,"△"," "))))</f>
        <v>×</v>
      </c>
      <c r="P26" s="239"/>
      <c r="Q26" s="240"/>
      <c r="R26" s="238" t="str">
        <f t="shared" ref="R26" si="63">IF(T27=""," ",IF(R27&gt;T27,"○",IF(R27&lt;T27,"×",IF(R27=T27,"△"," "))))</f>
        <v>○</v>
      </c>
      <c r="S26" s="239"/>
      <c r="T26" s="240"/>
      <c r="U26" s="238" t="str">
        <f t="shared" ref="U26" si="64">IF(W27=""," ",IF(U27&gt;W27,"○",IF(U27&lt;W27,"×",IF(U27=W27,"△"," "))))</f>
        <v>○</v>
      </c>
      <c r="V26" s="239"/>
      <c r="W26" s="240"/>
      <c r="X26" s="247">
        <f>COUNTIF(C26:W27,"○")</f>
        <v>3</v>
      </c>
      <c r="Y26" s="231" t="s">
        <v>23</v>
      </c>
      <c r="Z26" s="232">
        <f>COUNTIF(C26:W27,"△")</f>
        <v>0</v>
      </c>
      <c r="AA26" s="231" t="s">
        <v>23</v>
      </c>
      <c r="AB26" s="233">
        <f>COUNTIF(C26:W27,"×")</f>
        <v>3</v>
      </c>
      <c r="AC26" s="234">
        <f>SUM(X26*2+Z26)</f>
        <v>6</v>
      </c>
      <c r="AD26" s="21" t="s">
        <v>26</v>
      </c>
      <c r="AE26" s="22">
        <f>SUM(F27,I27,C27,O27,R27,U27)</f>
        <v>45</v>
      </c>
      <c r="AF26" s="235">
        <v>4</v>
      </c>
      <c r="AG26" s="292" t="s">
        <v>130</v>
      </c>
    </row>
    <row r="27" spans="1:33" ht="16.5" customHeight="1" thickBot="1">
      <c r="A27" s="227"/>
      <c r="B27" s="285"/>
      <c r="C27" s="152">
        <v>7</v>
      </c>
      <c r="D27" s="153" t="s">
        <v>11</v>
      </c>
      <c r="E27" s="154">
        <v>9</v>
      </c>
      <c r="F27" s="152">
        <v>5</v>
      </c>
      <c r="G27" s="153" t="s">
        <v>11</v>
      </c>
      <c r="H27" s="154">
        <v>10</v>
      </c>
      <c r="I27" s="152">
        <v>9</v>
      </c>
      <c r="J27" s="153" t="s">
        <v>11</v>
      </c>
      <c r="K27" s="154">
        <v>7</v>
      </c>
      <c r="L27" s="244"/>
      <c r="M27" s="245"/>
      <c r="N27" s="246"/>
      <c r="O27" s="152">
        <v>7</v>
      </c>
      <c r="P27" s="153" t="s">
        <v>11</v>
      </c>
      <c r="Q27" s="154">
        <v>10</v>
      </c>
      <c r="R27" s="152">
        <v>9</v>
      </c>
      <c r="S27" s="153" t="s">
        <v>11</v>
      </c>
      <c r="T27" s="154">
        <v>5</v>
      </c>
      <c r="U27" s="152">
        <v>8</v>
      </c>
      <c r="V27" s="153" t="s">
        <v>11</v>
      </c>
      <c r="W27" s="154">
        <v>6</v>
      </c>
      <c r="X27" s="247"/>
      <c r="Y27" s="231"/>
      <c r="Z27" s="232"/>
      <c r="AA27" s="231"/>
      <c r="AB27" s="233"/>
      <c r="AC27" s="234"/>
      <c r="AD27" s="21" t="s">
        <v>27</v>
      </c>
      <c r="AE27" s="22">
        <f>SUM(H27,K27,E27,Q27,T27,W27)</f>
        <v>47</v>
      </c>
      <c r="AF27" s="235"/>
      <c r="AG27" s="286"/>
    </row>
    <row r="28" spans="1:33" ht="16.5" customHeight="1" thickBot="1">
      <c r="A28" s="225" t="s">
        <v>57</v>
      </c>
      <c r="B28" s="249" t="s">
        <v>91</v>
      </c>
      <c r="C28" s="238" t="str">
        <f t="shared" ref="C28" si="65">IF(E29=""," ",IF(C29&gt;E29,"○",IF(C29&lt;E29,"×",IF(C29=E29,"△"," "))))</f>
        <v>○</v>
      </c>
      <c r="D28" s="239"/>
      <c r="E28" s="240"/>
      <c r="F28" s="238" t="str">
        <f t="shared" ref="F28" si="66">IF(H29=""," ",IF(F29&gt;H29,"○",IF(F29&lt;H29,"×",IF(F29=H29,"△"," "))))</f>
        <v>×</v>
      </c>
      <c r="G28" s="239"/>
      <c r="H28" s="240"/>
      <c r="I28" s="238" t="str">
        <f t="shared" ref="I28" si="67">IF(K29=""," ",IF(I29&gt;K29,"○",IF(I29&lt;K29,"×",IF(I29=K29,"△"," "))))</f>
        <v>○</v>
      </c>
      <c r="J28" s="239"/>
      <c r="K28" s="240"/>
      <c r="L28" s="238" t="str">
        <f t="shared" ref="L28" si="68">IF(N29=""," ",IF(L29&gt;N29,"○",IF(L29&lt;N29,"×",IF(L29=N29,"△"," "))))</f>
        <v>○</v>
      </c>
      <c r="M28" s="239"/>
      <c r="N28" s="240"/>
      <c r="O28" s="241" t="s">
        <v>134</v>
      </c>
      <c r="P28" s="242"/>
      <c r="Q28" s="243"/>
      <c r="R28" s="238" t="str">
        <f t="shared" ref="R28" si="69">IF(T29=""," ",IF(R29&gt;T29,"○",IF(R29&lt;T29,"×",IF(R29=T29,"△"," "))))</f>
        <v>○</v>
      </c>
      <c r="S28" s="239"/>
      <c r="T28" s="240"/>
      <c r="U28" s="238" t="str">
        <f t="shared" ref="U28" si="70">IF(W29=""," ",IF(U29&gt;W29,"○",IF(U29&lt;W29,"×",IF(U29=W29,"△"," "))))</f>
        <v>○</v>
      </c>
      <c r="V28" s="239"/>
      <c r="W28" s="240"/>
      <c r="X28" s="247">
        <f>COUNTIF(C28:W29,"○")</f>
        <v>5</v>
      </c>
      <c r="Y28" s="231" t="s">
        <v>23</v>
      </c>
      <c r="Z28" s="232">
        <f>COUNTIF(C28:W29,"△")</f>
        <v>0</v>
      </c>
      <c r="AA28" s="231" t="s">
        <v>23</v>
      </c>
      <c r="AB28" s="233">
        <f>COUNTIF(C28:W29,"×")</f>
        <v>1</v>
      </c>
      <c r="AC28" s="234">
        <f>SUM(X28*2+Z28)</f>
        <v>10</v>
      </c>
      <c r="AD28" s="21" t="s">
        <v>26</v>
      </c>
      <c r="AE28" s="22">
        <f>SUM(F29,I29,L29,C29,R29,U29)</f>
        <v>57</v>
      </c>
      <c r="AF28" s="235">
        <v>1</v>
      </c>
      <c r="AG28" s="289" t="s">
        <v>91</v>
      </c>
    </row>
    <row r="29" spans="1:33" ht="16.5" customHeight="1" thickBot="1">
      <c r="A29" s="227"/>
      <c r="B29" s="253"/>
      <c r="C29" s="152">
        <v>10</v>
      </c>
      <c r="D29" s="153" t="s">
        <v>11</v>
      </c>
      <c r="E29" s="154">
        <v>3</v>
      </c>
      <c r="F29" s="152">
        <v>6</v>
      </c>
      <c r="G29" s="153" t="s">
        <v>11</v>
      </c>
      <c r="H29" s="154">
        <v>10</v>
      </c>
      <c r="I29" s="152">
        <v>11</v>
      </c>
      <c r="J29" s="153" t="s">
        <v>11</v>
      </c>
      <c r="K29" s="154">
        <v>7</v>
      </c>
      <c r="L29" s="152">
        <v>10</v>
      </c>
      <c r="M29" s="153" t="s">
        <v>11</v>
      </c>
      <c r="N29" s="154">
        <v>7</v>
      </c>
      <c r="O29" s="244"/>
      <c r="P29" s="245"/>
      <c r="Q29" s="246"/>
      <c r="R29" s="152">
        <v>9</v>
      </c>
      <c r="S29" s="153" t="s">
        <v>11</v>
      </c>
      <c r="T29" s="154">
        <v>4</v>
      </c>
      <c r="U29" s="152">
        <v>11</v>
      </c>
      <c r="V29" s="153" t="s">
        <v>11</v>
      </c>
      <c r="W29" s="154">
        <v>6</v>
      </c>
      <c r="X29" s="247"/>
      <c r="Y29" s="231"/>
      <c r="Z29" s="232"/>
      <c r="AA29" s="231"/>
      <c r="AB29" s="233"/>
      <c r="AC29" s="234"/>
      <c r="AD29" s="21" t="s">
        <v>27</v>
      </c>
      <c r="AE29" s="22">
        <f>SUM(H29,K29,N29,E29,T29,W29)</f>
        <v>37</v>
      </c>
      <c r="AF29" s="235"/>
      <c r="AG29" s="290"/>
    </row>
    <row r="30" spans="1:33" ht="16.5" customHeight="1" thickBot="1">
      <c r="A30" s="225" t="s">
        <v>58</v>
      </c>
      <c r="B30" s="248" t="s">
        <v>92</v>
      </c>
      <c r="C30" s="238" t="str">
        <f t="shared" ref="C30" si="71">IF(E31=""," ",IF(C31&gt;E31,"○",IF(C31&lt;E31,"×",IF(C31=E31,"△"," "))))</f>
        <v>×</v>
      </c>
      <c r="D30" s="239"/>
      <c r="E30" s="240"/>
      <c r="F30" s="238" t="str">
        <f t="shared" ref="F30" si="72">IF(H31=""," ",IF(F31&gt;H31,"○",IF(F31&lt;H31,"×",IF(F31=H31,"△"," "))))</f>
        <v>×</v>
      </c>
      <c r="G30" s="239"/>
      <c r="H30" s="240"/>
      <c r="I30" s="238" t="str">
        <f t="shared" ref="I30" si="73">IF(K31=""," ",IF(I31&gt;K31,"○",IF(I31&lt;K31,"×",IF(I31=K31,"△"," "))))</f>
        <v>×</v>
      </c>
      <c r="J30" s="239"/>
      <c r="K30" s="240"/>
      <c r="L30" s="238" t="str">
        <f t="shared" ref="L30" si="74">IF(N31=""," ",IF(L31&gt;N31,"○",IF(L31&lt;N31,"×",IF(L31=N31,"△"," "))))</f>
        <v>×</v>
      </c>
      <c r="M30" s="239"/>
      <c r="N30" s="240"/>
      <c r="O30" s="238" t="str">
        <f t="shared" ref="O30" si="75">IF(Q31=""," ",IF(O31&gt;Q31,"○",IF(O31&lt;Q31,"×",IF(O31=Q31,"△"," "))))</f>
        <v>×</v>
      </c>
      <c r="P30" s="239"/>
      <c r="Q30" s="240"/>
      <c r="R30" s="241"/>
      <c r="S30" s="242"/>
      <c r="T30" s="243"/>
      <c r="U30" s="238" t="str">
        <f>IF(W31=""," ",IF(U31&gt;W31,"○",IF(U31&lt;W31,"×",IF(U31=W31,"△"," "))))</f>
        <v>○</v>
      </c>
      <c r="V30" s="239"/>
      <c r="W30" s="240"/>
      <c r="X30" s="247">
        <f>COUNTIF(C30:W31,"○")</f>
        <v>1</v>
      </c>
      <c r="Y30" s="231" t="s">
        <v>23</v>
      </c>
      <c r="Z30" s="232">
        <f>COUNTIF(C30:W31,"△")</f>
        <v>0</v>
      </c>
      <c r="AA30" s="231" t="s">
        <v>23</v>
      </c>
      <c r="AB30" s="233">
        <f>COUNTIF(C30:W31,"×")</f>
        <v>5</v>
      </c>
      <c r="AC30" s="234">
        <f>SUM(X30*2+Z30)</f>
        <v>2</v>
      </c>
      <c r="AD30" s="21" t="s">
        <v>26</v>
      </c>
      <c r="AE30" s="22">
        <f>SUM(F31,I31,L31,O31,C31,U31)</f>
        <v>28</v>
      </c>
      <c r="AF30" s="235">
        <v>7</v>
      </c>
      <c r="AG30" s="286" t="s">
        <v>92</v>
      </c>
    </row>
    <row r="31" spans="1:33" ht="16.5" customHeight="1" thickBot="1">
      <c r="A31" s="227"/>
      <c r="B31" s="248"/>
      <c r="C31" s="152">
        <v>3</v>
      </c>
      <c r="D31" s="153" t="s">
        <v>11</v>
      </c>
      <c r="E31" s="154">
        <v>10</v>
      </c>
      <c r="F31" s="152">
        <v>2</v>
      </c>
      <c r="G31" s="153" t="s">
        <v>11</v>
      </c>
      <c r="H31" s="154">
        <v>11</v>
      </c>
      <c r="I31" s="152">
        <v>5</v>
      </c>
      <c r="J31" s="153" t="s">
        <v>11</v>
      </c>
      <c r="K31" s="154">
        <v>7</v>
      </c>
      <c r="L31" s="152">
        <v>5</v>
      </c>
      <c r="M31" s="153" t="s">
        <v>11</v>
      </c>
      <c r="N31" s="154">
        <v>9</v>
      </c>
      <c r="O31" s="152">
        <v>4</v>
      </c>
      <c r="P31" s="153" t="s">
        <v>11</v>
      </c>
      <c r="Q31" s="154">
        <v>9</v>
      </c>
      <c r="R31" s="244"/>
      <c r="S31" s="245"/>
      <c r="T31" s="246"/>
      <c r="U31" s="152">
        <v>9</v>
      </c>
      <c r="V31" s="153" t="s">
        <v>11</v>
      </c>
      <c r="W31" s="154">
        <v>7</v>
      </c>
      <c r="X31" s="247"/>
      <c r="Y31" s="231"/>
      <c r="Z31" s="232"/>
      <c r="AA31" s="231"/>
      <c r="AB31" s="233"/>
      <c r="AC31" s="234"/>
      <c r="AD31" s="21" t="s">
        <v>27</v>
      </c>
      <c r="AE31" s="22">
        <f>SUM(H31,K31,N31,Q31,E31,W31)</f>
        <v>53</v>
      </c>
      <c r="AF31" s="235"/>
      <c r="AG31" s="286"/>
    </row>
    <row r="32" spans="1:33" ht="16.5" customHeight="1" thickBot="1">
      <c r="A32" s="225" t="s">
        <v>35</v>
      </c>
      <c r="B32" s="265" t="s">
        <v>93</v>
      </c>
      <c r="C32" s="238" t="str">
        <f t="shared" ref="C32" si="76">IF(E33=""," ",IF(C33&gt;E33,"○",IF(C33&lt;E33,"×",IF(C33=E33,"△"," "))))</f>
        <v>×</v>
      </c>
      <c r="D32" s="239"/>
      <c r="E32" s="240"/>
      <c r="F32" s="238" t="str">
        <f t="shared" ref="F32" si="77">IF(H33=""," ",IF(F33&gt;H33,"○",IF(F33&lt;H33,"×",IF(F33=H33,"△"," "))))</f>
        <v>×</v>
      </c>
      <c r="G32" s="239"/>
      <c r="H32" s="240"/>
      <c r="I32" s="238" t="str">
        <f t="shared" ref="I32" si="78">IF(K33=""," ",IF(I33&gt;K33,"○",IF(I33&lt;K33,"×",IF(I33=K33,"△"," "))))</f>
        <v>○</v>
      </c>
      <c r="J32" s="239"/>
      <c r="K32" s="240"/>
      <c r="L32" s="238" t="str">
        <f t="shared" ref="L32" si="79">IF(N33=""," ",IF(L33&gt;N33,"○",IF(L33&lt;N33,"×",IF(L33=N33,"△"," "))))</f>
        <v>×</v>
      </c>
      <c r="M32" s="239"/>
      <c r="N32" s="240"/>
      <c r="O32" s="238" t="str">
        <f t="shared" ref="O32" si="80">IF(Q33=""," ",IF(O33&gt;Q33,"○",IF(O33&lt;Q33,"×",IF(O33=Q33,"△"," "))))</f>
        <v>×</v>
      </c>
      <c r="P32" s="239"/>
      <c r="Q32" s="240"/>
      <c r="R32" s="238" t="str">
        <f t="shared" ref="R32" si="81">IF(T33=""," ",IF(R33&gt;T33,"○",IF(R33&lt;T33,"×",IF(R33=T33,"△"," "))))</f>
        <v>×</v>
      </c>
      <c r="S32" s="239"/>
      <c r="T32" s="240"/>
      <c r="U32" s="241" t="s">
        <v>135</v>
      </c>
      <c r="V32" s="242"/>
      <c r="W32" s="243"/>
      <c r="X32" s="247">
        <f>COUNTIF(C32:W33,"○")</f>
        <v>1</v>
      </c>
      <c r="Y32" s="231" t="s">
        <v>23</v>
      </c>
      <c r="Z32" s="232">
        <f>COUNTIF(C32:W33,"△")</f>
        <v>0</v>
      </c>
      <c r="AA32" s="231" t="s">
        <v>23</v>
      </c>
      <c r="AB32" s="233">
        <f>COUNTIF(C32:W33,"×")</f>
        <v>5</v>
      </c>
      <c r="AC32" s="234">
        <f>SUM(X32*2+Z32)</f>
        <v>2</v>
      </c>
      <c r="AD32" s="21" t="s">
        <v>26</v>
      </c>
      <c r="AE32" s="22">
        <f>SUM(F33,I33,L33,O33,R33,C33)</f>
        <v>37</v>
      </c>
      <c r="AF32" s="235">
        <v>6</v>
      </c>
      <c r="AG32" s="289" t="s">
        <v>93</v>
      </c>
    </row>
    <row r="33" spans="1:33" ht="16.5" customHeight="1" thickBot="1">
      <c r="A33" s="227"/>
      <c r="B33" s="265"/>
      <c r="C33" s="152">
        <v>1</v>
      </c>
      <c r="D33" s="153" t="s">
        <v>11</v>
      </c>
      <c r="E33" s="154">
        <v>11</v>
      </c>
      <c r="F33" s="152">
        <v>8</v>
      </c>
      <c r="G33" s="153" t="s">
        <v>11</v>
      </c>
      <c r="H33" s="154">
        <v>9</v>
      </c>
      <c r="I33" s="152">
        <v>9</v>
      </c>
      <c r="J33" s="153" t="s">
        <v>11</v>
      </c>
      <c r="K33" s="154">
        <v>7</v>
      </c>
      <c r="L33" s="152">
        <v>6</v>
      </c>
      <c r="M33" s="153" t="s">
        <v>11</v>
      </c>
      <c r="N33" s="154">
        <v>8</v>
      </c>
      <c r="O33" s="152">
        <v>6</v>
      </c>
      <c r="P33" s="153" t="s">
        <v>11</v>
      </c>
      <c r="Q33" s="154">
        <v>11</v>
      </c>
      <c r="R33" s="152">
        <v>7</v>
      </c>
      <c r="S33" s="153" t="s">
        <v>11</v>
      </c>
      <c r="T33" s="154">
        <v>9</v>
      </c>
      <c r="U33" s="244"/>
      <c r="V33" s="245"/>
      <c r="W33" s="246"/>
      <c r="X33" s="247"/>
      <c r="Y33" s="231"/>
      <c r="Z33" s="232"/>
      <c r="AA33" s="231"/>
      <c r="AB33" s="233"/>
      <c r="AC33" s="234"/>
      <c r="AD33" s="21" t="s">
        <v>27</v>
      </c>
      <c r="AE33" s="22">
        <f>SUM(H33,K33,N33,Q33,T33,E33)</f>
        <v>55</v>
      </c>
      <c r="AF33" s="235"/>
      <c r="AG33" s="289"/>
    </row>
    <row r="34" spans="1:33" ht="12" customHeight="1">
      <c r="A34" s="86"/>
      <c r="B34" s="87"/>
      <c r="C34" s="89"/>
      <c r="D34" s="98"/>
      <c r="E34" s="89"/>
      <c r="F34" s="89"/>
      <c r="G34" s="98"/>
      <c r="H34" s="89"/>
      <c r="I34" s="89"/>
      <c r="J34" s="98"/>
      <c r="K34" s="89"/>
      <c r="L34" s="89"/>
      <c r="M34" s="98"/>
      <c r="N34" s="89"/>
      <c r="O34" s="89"/>
      <c r="P34" s="98"/>
      <c r="Q34" s="89"/>
      <c r="R34" s="89"/>
      <c r="S34" s="98"/>
      <c r="T34" s="89"/>
      <c r="U34" s="99"/>
      <c r="V34" s="99"/>
      <c r="W34" s="99"/>
      <c r="X34" s="88"/>
      <c r="Y34" s="89"/>
      <c r="Z34" s="88"/>
      <c r="AA34" s="89"/>
      <c r="AB34" s="88"/>
      <c r="AC34" s="90"/>
      <c r="AD34" s="91"/>
      <c r="AE34" s="89"/>
      <c r="AF34" s="92"/>
      <c r="AG34" s="29"/>
    </row>
    <row r="35" spans="1:33" ht="21" customHeight="1" thickBot="1">
      <c r="A35" s="82" t="s">
        <v>128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29"/>
    </row>
    <row r="36" spans="1:33" ht="30" customHeight="1" thickBot="1">
      <c r="A36" s="224" t="s">
        <v>126</v>
      </c>
      <c r="B36" s="224"/>
      <c r="C36" s="261" t="s">
        <v>59</v>
      </c>
      <c r="D36" s="231"/>
      <c r="E36" s="262"/>
      <c r="F36" s="261" t="s">
        <v>60</v>
      </c>
      <c r="G36" s="231"/>
      <c r="H36" s="262"/>
      <c r="I36" s="261" t="s">
        <v>61</v>
      </c>
      <c r="J36" s="231"/>
      <c r="K36" s="262"/>
      <c r="L36" s="261" t="s">
        <v>62</v>
      </c>
      <c r="M36" s="231"/>
      <c r="N36" s="262"/>
      <c r="O36" s="261" t="s">
        <v>63</v>
      </c>
      <c r="P36" s="231"/>
      <c r="Q36" s="262"/>
      <c r="R36" s="100"/>
      <c r="S36" s="101"/>
      <c r="T36" s="101"/>
      <c r="U36" s="102"/>
      <c r="V36" s="101"/>
      <c r="W36" s="103"/>
      <c r="X36" s="228" t="s">
        <v>17</v>
      </c>
      <c r="Y36" s="259"/>
      <c r="Z36" s="259"/>
      <c r="AA36" s="259"/>
      <c r="AB36" s="260"/>
      <c r="AC36" s="12" t="s">
        <v>18</v>
      </c>
      <c r="AD36" s="263" t="s">
        <v>19</v>
      </c>
      <c r="AE36" s="264"/>
      <c r="AF36" s="12" t="s">
        <v>20</v>
      </c>
      <c r="AG36" t="s">
        <v>172</v>
      </c>
    </row>
    <row r="37" spans="1:33" ht="16.5" customHeight="1" thickBot="1">
      <c r="A37" s="225" t="s">
        <v>59</v>
      </c>
      <c r="B37" s="274" t="s">
        <v>94</v>
      </c>
      <c r="C37" s="241" t="s">
        <v>168</v>
      </c>
      <c r="D37" s="242"/>
      <c r="E37" s="243"/>
      <c r="F37" s="238" t="str">
        <f>IF(H38=""," ",IF(F38&gt;H38,"○",IF(F38&lt;H38,"×",IF(F38=H38,"△"," "))))</f>
        <v>○</v>
      </c>
      <c r="G37" s="239"/>
      <c r="H37" s="240"/>
      <c r="I37" s="238" t="str">
        <f t="shared" ref="I37" si="82">IF(K38=""," ",IF(I38&gt;K38,"○",IF(I38&lt;K38,"×",IF(I38=K38,"△"," "))))</f>
        <v>○</v>
      </c>
      <c r="J37" s="239"/>
      <c r="K37" s="240"/>
      <c r="L37" s="268" t="str">
        <f t="shared" ref="L37" si="83">IF(N38=""," ",IF(L38&gt;N38,"○",IF(L38&lt;N38,"×",IF(L38=N38,"△"," "))))</f>
        <v>○</v>
      </c>
      <c r="M37" s="269"/>
      <c r="N37" s="270"/>
      <c r="O37" s="268" t="str">
        <f t="shared" ref="O37" si="84">IF(Q38=""," ",IF(O38&gt;Q38,"○",IF(O38&lt;Q38,"×",IF(O38=Q38,"△"," "))))</f>
        <v>○</v>
      </c>
      <c r="P37" s="269"/>
      <c r="Q37" s="270"/>
      <c r="R37" s="104"/>
      <c r="S37" s="105"/>
      <c r="T37" s="105"/>
      <c r="U37" s="105"/>
      <c r="V37" s="105"/>
      <c r="W37" s="106"/>
      <c r="X37" s="271">
        <f>COUNTIF(C37:W38,"○")</f>
        <v>4</v>
      </c>
      <c r="Y37" s="272" t="s">
        <v>23</v>
      </c>
      <c r="Z37" s="271">
        <f>COUNTIF(C37:W38,"△")</f>
        <v>0</v>
      </c>
      <c r="AA37" s="272" t="s">
        <v>23</v>
      </c>
      <c r="AB37" s="273">
        <f>COUNTIF(C37:W38,"×")</f>
        <v>0</v>
      </c>
      <c r="AC37" s="266">
        <f>SUM(X37*2+Z37)</f>
        <v>8</v>
      </c>
      <c r="AD37" s="84" t="s">
        <v>26</v>
      </c>
      <c r="AE37" s="85">
        <f>SUM(F38,I38,L38,O38,R38,U38)</f>
        <v>20</v>
      </c>
      <c r="AF37" s="267">
        <v>1</v>
      </c>
      <c r="AG37" s="289" t="s">
        <v>80</v>
      </c>
    </row>
    <row r="38" spans="1:33" ht="16.5" customHeight="1" thickBot="1">
      <c r="A38" s="227"/>
      <c r="B38" s="274"/>
      <c r="C38" s="244"/>
      <c r="D38" s="245"/>
      <c r="E38" s="246"/>
      <c r="F38" s="152">
        <v>7</v>
      </c>
      <c r="G38" s="153" t="s">
        <v>11</v>
      </c>
      <c r="H38" s="154">
        <v>0</v>
      </c>
      <c r="I38" s="152">
        <v>5</v>
      </c>
      <c r="J38" s="153" t="s">
        <v>11</v>
      </c>
      <c r="K38" s="154">
        <v>0</v>
      </c>
      <c r="L38" s="95">
        <v>6</v>
      </c>
      <c r="M38" s="96" t="s">
        <v>11</v>
      </c>
      <c r="N38" s="97">
        <v>1</v>
      </c>
      <c r="O38" s="95">
        <v>2</v>
      </c>
      <c r="P38" s="96" t="s">
        <v>11</v>
      </c>
      <c r="Q38" s="97">
        <v>1</v>
      </c>
      <c r="R38" s="104"/>
      <c r="S38" s="105"/>
      <c r="T38" s="105"/>
      <c r="U38" s="105"/>
      <c r="V38" s="107"/>
      <c r="W38" s="106"/>
      <c r="X38" s="232"/>
      <c r="Y38" s="231"/>
      <c r="Z38" s="232"/>
      <c r="AA38" s="231"/>
      <c r="AB38" s="233"/>
      <c r="AC38" s="234"/>
      <c r="AD38" s="21" t="s">
        <v>27</v>
      </c>
      <c r="AE38" s="22">
        <f>SUM(H38,K38,N38,Q38,T38,W38)</f>
        <v>2</v>
      </c>
      <c r="AF38" s="235"/>
      <c r="AG38" s="289"/>
    </row>
    <row r="39" spans="1:33" ht="16.5" customHeight="1" thickBot="1">
      <c r="A39" s="225" t="s">
        <v>60</v>
      </c>
      <c r="B39" s="265" t="s">
        <v>95</v>
      </c>
      <c r="C39" s="238" t="str">
        <f>IF(E40=""," ",IF(C40&gt;E40,"○",IF(C40&lt;E40,"×",IF(C40=E40,"△"," "))))</f>
        <v>×</v>
      </c>
      <c r="D39" s="239"/>
      <c r="E39" s="240"/>
      <c r="F39" s="241" t="s">
        <v>169</v>
      </c>
      <c r="G39" s="242"/>
      <c r="H39" s="243"/>
      <c r="I39" s="238" t="str">
        <f t="shared" ref="I39" si="85">IF(K40=""," ",IF(I40&gt;K40,"○",IF(I40&lt;K40,"×",IF(I40=K40,"△"," "))))</f>
        <v>×</v>
      </c>
      <c r="J39" s="239"/>
      <c r="K39" s="240"/>
      <c r="L39" s="268" t="str">
        <f t="shared" ref="L39" si="86">IF(N40=""," ",IF(L40&gt;N40,"○",IF(L40&lt;N40,"×",IF(L40=N40,"△"," "))))</f>
        <v>○</v>
      </c>
      <c r="M39" s="269"/>
      <c r="N39" s="270"/>
      <c r="O39" s="268" t="str">
        <f t="shared" ref="O39" si="87">IF(Q40=""," ",IF(O40&gt;Q40,"○",IF(O40&lt;Q40,"×",IF(O40=Q40,"△"," "))))</f>
        <v>×</v>
      </c>
      <c r="P39" s="269"/>
      <c r="Q39" s="270"/>
      <c r="R39" s="104"/>
      <c r="S39" s="105"/>
      <c r="T39" s="105"/>
      <c r="U39" s="105"/>
      <c r="V39" s="105"/>
      <c r="W39" s="106"/>
      <c r="X39" s="232">
        <f>COUNTIF(C39:W40,"○")</f>
        <v>1</v>
      </c>
      <c r="Y39" s="231" t="s">
        <v>23</v>
      </c>
      <c r="Z39" s="232">
        <f>COUNTIF(C39:W40,"△")</f>
        <v>0</v>
      </c>
      <c r="AA39" s="231" t="s">
        <v>23</v>
      </c>
      <c r="AB39" s="233">
        <f>COUNTIF(C39:W40,"×")</f>
        <v>3</v>
      </c>
      <c r="AC39" s="234">
        <f t="shared" ref="AC39" si="88">SUM(X39*2+Z39)</f>
        <v>2</v>
      </c>
      <c r="AD39" s="21" t="s">
        <v>26</v>
      </c>
      <c r="AE39" s="22">
        <f>SUM(C40,I40,L40,O40,R40,U40)</f>
        <v>10</v>
      </c>
      <c r="AF39" s="235">
        <v>4</v>
      </c>
      <c r="AG39" s="289" t="s">
        <v>78</v>
      </c>
    </row>
    <row r="40" spans="1:33" ht="16.5" customHeight="1" thickBot="1">
      <c r="A40" s="227"/>
      <c r="B40" s="265"/>
      <c r="C40" s="152">
        <v>0</v>
      </c>
      <c r="D40" s="153" t="s">
        <v>11</v>
      </c>
      <c r="E40" s="154">
        <v>7</v>
      </c>
      <c r="F40" s="244"/>
      <c r="G40" s="245"/>
      <c r="H40" s="246"/>
      <c r="I40" s="152">
        <v>1</v>
      </c>
      <c r="J40" s="153" t="s">
        <v>11</v>
      </c>
      <c r="K40" s="154">
        <v>5</v>
      </c>
      <c r="L40" s="95">
        <v>6</v>
      </c>
      <c r="M40" s="96" t="s">
        <v>11</v>
      </c>
      <c r="N40" s="97">
        <v>5</v>
      </c>
      <c r="O40" s="95">
        <v>3</v>
      </c>
      <c r="P40" s="96" t="s">
        <v>11</v>
      </c>
      <c r="Q40" s="97">
        <v>7</v>
      </c>
      <c r="R40" s="104"/>
      <c r="S40" s="105"/>
      <c r="T40" s="105"/>
      <c r="U40" s="105"/>
      <c r="V40" s="107"/>
      <c r="W40" s="106"/>
      <c r="X40" s="232"/>
      <c r="Y40" s="231"/>
      <c r="Z40" s="232"/>
      <c r="AA40" s="231"/>
      <c r="AB40" s="233"/>
      <c r="AC40" s="234"/>
      <c r="AD40" s="21" t="s">
        <v>27</v>
      </c>
      <c r="AE40" s="22">
        <f>SUM(E40,K40,N40,Q40,T40,W40)</f>
        <v>24</v>
      </c>
      <c r="AF40" s="235"/>
      <c r="AG40" s="289"/>
    </row>
    <row r="41" spans="1:33" ht="16.5" customHeight="1" thickBot="1">
      <c r="A41" s="225" t="s">
        <v>64</v>
      </c>
      <c r="B41" s="254" t="s">
        <v>136</v>
      </c>
      <c r="C41" s="238" t="str">
        <f t="shared" ref="C41" si="89">IF(E42=""," ",IF(C42&gt;E42,"○",IF(C42&lt;E42,"×",IF(C42=E42,"△"," "))))</f>
        <v>×</v>
      </c>
      <c r="D41" s="239"/>
      <c r="E41" s="240"/>
      <c r="F41" s="238" t="str">
        <f t="shared" ref="F41" si="90">IF(H42=""," ",IF(F42&gt;H42,"○",IF(F42&lt;H42,"×",IF(F42=H42,"△"," "))))</f>
        <v>○</v>
      </c>
      <c r="G41" s="239"/>
      <c r="H41" s="240"/>
      <c r="I41" s="241" t="s">
        <v>169</v>
      </c>
      <c r="J41" s="242"/>
      <c r="K41" s="243"/>
      <c r="L41" s="238" t="str">
        <f t="shared" ref="L41" si="91">IF(N42=""," ",IF(L42&gt;N42,"○",IF(L42&lt;N42,"×",IF(L42=N42,"△"," "))))</f>
        <v>○</v>
      </c>
      <c r="M41" s="239"/>
      <c r="N41" s="240"/>
      <c r="O41" s="268" t="str">
        <f t="shared" ref="O41" si="92">IF(Q42=""," ",IF(O42&gt;Q42,"○",IF(O42&lt;Q42,"×",IF(O42=Q42,"△"," "))))</f>
        <v>×</v>
      </c>
      <c r="P41" s="269"/>
      <c r="Q41" s="270"/>
      <c r="R41" s="104"/>
      <c r="S41" s="105"/>
      <c r="T41" s="105"/>
      <c r="U41" s="105"/>
      <c r="V41" s="105"/>
      <c r="W41" s="106"/>
      <c r="X41" s="232">
        <f>COUNTIF(C41:W42,"○")</f>
        <v>2</v>
      </c>
      <c r="Y41" s="231" t="s">
        <v>23</v>
      </c>
      <c r="Z41" s="232">
        <f>COUNTIF(C41:W42,"△")</f>
        <v>0</v>
      </c>
      <c r="AA41" s="231" t="s">
        <v>23</v>
      </c>
      <c r="AB41" s="233">
        <f>COUNTIF(C41:W42,"×")</f>
        <v>2</v>
      </c>
      <c r="AC41" s="234">
        <f t="shared" ref="AC41" si="93">SUM(X41*2+Z41)</f>
        <v>4</v>
      </c>
      <c r="AD41" s="21" t="s">
        <v>26</v>
      </c>
      <c r="AE41" s="22">
        <f>SUM(F42,C42,L42,O42,R42,U42)</f>
        <v>12</v>
      </c>
      <c r="AF41" s="235">
        <v>3</v>
      </c>
      <c r="AG41" s="287" t="s">
        <v>136</v>
      </c>
    </row>
    <row r="42" spans="1:33" ht="16.5" customHeight="1" thickBot="1">
      <c r="A42" s="227"/>
      <c r="B42" s="255"/>
      <c r="C42" s="152">
        <v>0</v>
      </c>
      <c r="D42" s="153" t="s">
        <v>11</v>
      </c>
      <c r="E42" s="154">
        <v>5</v>
      </c>
      <c r="F42" s="152">
        <v>5</v>
      </c>
      <c r="G42" s="153" t="s">
        <v>11</v>
      </c>
      <c r="H42" s="154">
        <v>1</v>
      </c>
      <c r="I42" s="244"/>
      <c r="J42" s="245"/>
      <c r="K42" s="246"/>
      <c r="L42" s="152">
        <v>7</v>
      </c>
      <c r="M42" s="153" t="s">
        <v>11</v>
      </c>
      <c r="N42" s="154">
        <v>0</v>
      </c>
      <c r="O42" s="95">
        <v>0</v>
      </c>
      <c r="P42" s="96" t="s">
        <v>11</v>
      </c>
      <c r="Q42" s="97">
        <v>7</v>
      </c>
      <c r="R42" s="104"/>
      <c r="S42" s="105"/>
      <c r="T42" s="105"/>
      <c r="U42" s="105"/>
      <c r="V42" s="107"/>
      <c r="W42" s="106"/>
      <c r="X42" s="232"/>
      <c r="Y42" s="231"/>
      <c r="Z42" s="232"/>
      <c r="AA42" s="231"/>
      <c r="AB42" s="233"/>
      <c r="AC42" s="234"/>
      <c r="AD42" s="21" t="s">
        <v>27</v>
      </c>
      <c r="AE42" s="22">
        <f>SUM(H42,E42,N42,Q42,T42,W42)</f>
        <v>13</v>
      </c>
      <c r="AF42" s="235"/>
      <c r="AG42" s="288"/>
    </row>
    <row r="43" spans="1:33" ht="16.5" customHeight="1" thickBot="1">
      <c r="A43" s="225" t="s">
        <v>65</v>
      </c>
      <c r="B43" s="236" t="s">
        <v>137</v>
      </c>
      <c r="C43" s="268" t="str">
        <f t="shared" ref="C43" si="94">IF(E44=""," ",IF(C44&gt;E44,"○",IF(C44&lt;E44,"×",IF(C44=E44,"△"," "))))</f>
        <v>×</v>
      </c>
      <c r="D43" s="269"/>
      <c r="E43" s="270"/>
      <c r="F43" s="268" t="str">
        <f t="shared" ref="F43" si="95">IF(H44=""," ",IF(F44&gt;H44,"○",IF(F44&lt;H44,"×",IF(F44=H44,"△"," "))))</f>
        <v>×</v>
      </c>
      <c r="G43" s="269"/>
      <c r="H43" s="270"/>
      <c r="I43" s="238" t="str">
        <f t="shared" ref="I43" si="96">IF(K44=""," ",IF(I44&gt;K44,"○",IF(I44&lt;K44,"×",IF(I44=K44,"△"," "))))</f>
        <v>×</v>
      </c>
      <c r="J43" s="239"/>
      <c r="K43" s="240"/>
      <c r="L43" s="241" t="s">
        <v>170</v>
      </c>
      <c r="M43" s="242"/>
      <c r="N43" s="243"/>
      <c r="O43" s="268" t="str">
        <f t="shared" ref="O43" si="97">IF(Q44=""," ",IF(O44&gt;Q44,"○",IF(O44&lt;Q44,"×",IF(O44=Q44,"△"," "))))</f>
        <v>×</v>
      </c>
      <c r="P43" s="269"/>
      <c r="Q43" s="270"/>
      <c r="R43" s="108"/>
      <c r="S43" s="109"/>
      <c r="T43" s="109"/>
      <c r="U43" s="105"/>
      <c r="V43" s="105"/>
      <c r="W43" s="106"/>
      <c r="X43" s="232">
        <f>COUNTIF(C43:W44,"○")</f>
        <v>0</v>
      </c>
      <c r="Y43" s="231" t="s">
        <v>23</v>
      </c>
      <c r="Z43" s="232">
        <f>COUNTIF(C43:W44,"△")</f>
        <v>0</v>
      </c>
      <c r="AA43" s="231" t="s">
        <v>23</v>
      </c>
      <c r="AB43" s="233">
        <f>COUNTIF(C43:W44,"×")</f>
        <v>4</v>
      </c>
      <c r="AC43" s="234">
        <f>SUM(X43*2+Z43)</f>
        <v>0</v>
      </c>
      <c r="AD43" s="21" t="s">
        <v>26</v>
      </c>
      <c r="AE43" s="22">
        <f>SUM(F44,I44,C44,O44,R44,U44)</f>
        <v>6</v>
      </c>
      <c r="AF43" s="235">
        <v>5</v>
      </c>
      <c r="AG43" s="287" t="s">
        <v>137</v>
      </c>
    </row>
    <row r="44" spans="1:33" ht="16.5" customHeight="1" thickBot="1">
      <c r="A44" s="227"/>
      <c r="B44" s="237"/>
      <c r="C44" s="95">
        <v>1</v>
      </c>
      <c r="D44" s="96" t="s">
        <v>11</v>
      </c>
      <c r="E44" s="97">
        <v>6</v>
      </c>
      <c r="F44" s="95">
        <v>5</v>
      </c>
      <c r="G44" s="96" t="s">
        <v>11</v>
      </c>
      <c r="H44" s="97">
        <v>6</v>
      </c>
      <c r="I44" s="152">
        <v>0</v>
      </c>
      <c r="J44" s="153" t="s">
        <v>11</v>
      </c>
      <c r="K44" s="154">
        <v>7</v>
      </c>
      <c r="L44" s="244"/>
      <c r="M44" s="245"/>
      <c r="N44" s="246"/>
      <c r="O44" s="95">
        <v>0</v>
      </c>
      <c r="P44" s="96" t="s">
        <v>11</v>
      </c>
      <c r="Q44" s="97">
        <v>6</v>
      </c>
      <c r="R44" s="108"/>
      <c r="S44" s="109"/>
      <c r="T44" s="109"/>
      <c r="U44" s="105"/>
      <c r="V44" s="107"/>
      <c r="W44" s="106"/>
      <c r="X44" s="232"/>
      <c r="Y44" s="231"/>
      <c r="Z44" s="232"/>
      <c r="AA44" s="231"/>
      <c r="AB44" s="233"/>
      <c r="AC44" s="234"/>
      <c r="AD44" s="21" t="s">
        <v>27</v>
      </c>
      <c r="AE44" s="22">
        <f>SUM(H44,K44,E44,Q44,T44,W44)</f>
        <v>25</v>
      </c>
      <c r="AF44" s="235"/>
      <c r="AG44" s="288"/>
    </row>
    <row r="45" spans="1:33" ht="16.5" customHeight="1" thickBot="1">
      <c r="A45" s="225" t="s">
        <v>66</v>
      </c>
      <c r="B45" s="265" t="s">
        <v>131</v>
      </c>
      <c r="C45" s="268" t="str">
        <f t="shared" ref="C45" si="98">IF(E46=""," ",IF(C46&gt;E46,"○",IF(C46&lt;E46,"×",IF(C46=E46,"△"," "))))</f>
        <v>×</v>
      </c>
      <c r="D45" s="269"/>
      <c r="E45" s="270"/>
      <c r="F45" s="268" t="str">
        <f t="shared" ref="F45" si="99">IF(H46=""," ",IF(F46&gt;H46,"○",IF(F46&lt;H46,"×",IF(F46=H46,"△"," "))))</f>
        <v>○</v>
      </c>
      <c r="G45" s="269"/>
      <c r="H45" s="270"/>
      <c r="I45" s="268" t="str">
        <f t="shared" ref="I45" si="100">IF(K46=""," ",IF(I46&gt;K46,"○",IF(I46&lt;K46,"×",IF(I46=K46,"△"," "))))</f>
        <v>○</v>
      </c>
      <c r="J45" s="269"/>
      <c r="K45" s="270"/>
      <c r="L45" s="268" t="str">
        <f t="shared" ref="L45" si="101">IF(N46=""," ",IF(L46&gt;N46,"○",IF(L46&lt;N46,"×",IF(L46=N46,"△"," "))))</f>
        <v>○</v>
      </c>
      <c r="M45" s="269"/>
      <c r="N45" s="270"/>
      <c r="O45" s="275" t="s">
        <v>171</v>
      </c>
      <c r="P45" s="276"/>
      <c r="Q45" s="277"/>
      <c r="R45" s="104"/>
      <c r="S45" s="105"/>
      <c r="T45" s="105"/>
      <c r="U45" s="109"/>
      <c r="V45" s="109"/>
      <c r="W45" s="110"/>
      <c r="X45" s="232">
        <f>COUNTIF(C45:W46,"○")</f>
        <v>3</v>
      </c>
      <c r="Y45" s="231" t="s">
        <v>23</v>
      </c>
      <c r="Z45" s="232">
        <f>COUNTIF(C45:W46,"△")</f>
        <v>0</v>
      </c>
      <c r="AA45" s="231" t="s">
        <v>23</v>
      </c>
      <c r="AB45" s="233">
        <f>COUNTIF(C45:W46,"×")</f>
        <v>1</v>
      </c>
      <c r="AC45" s="234">
        <f>SUM(X45*2+Z45)</f>
        <v>6</v>
      </c>
      <c r="AD45" s="21" t="s">
        <v>26</v>
      </c>
      <c r="AE45" s="22">
        <f>SUM(F46,I46,L46,C46,R46,U46)</f>
        <v>21</v>
      </c>
      <c r="AF45" s="235">
        <v>2</v>
      </c>
      <c r="AG45" s="289" t="s">
        <v>79</v>
      </c>
    </row>
    <row r="46" spans="1:33" ht="16.5" customHeight="1" thickBot="1">
      <c r="A46" s="227"/>
      <c r="B46" s="265"/>
      <c r="C46" s="95">
        <v>1</v>
      </c>
      <c r="D46" s="96" t="s">
        <v>11</v>
      </c>
      <c r="E46" s="97">
        <v>2</v>
      </c>
      <c r="F46" s="95">
        <v>7</v>
      </c>
      <c r="G46" s="96" t="s">
        <v>11</v>
      </c>
      <c r="H46" s="97">
        <v>3</v>
      </c>
      <c r="I46" s="95">
        <v>7</v>
      </c>
      <c r="J46" s="96" t="s">
        <v>11</v>
      </c>
      <c r="K46" s="97">
        <v>0</v>
      </c>
      <c r="L46" s="95">
        <v>6</v>
      </c>
      <c r="M46" s="96" t="s">
        <v>11</v>
      </c>
      <c r="N46" s="97">
        <v>0</v>
      </c>
      <c r="O46" s="278"/>
      <c r="P46" s="279"/>
      <c r="Q46" s="280"/>
      <c r="R46" s="111"/>
      <c r="S46" s="112"/>
      <c r="T46" s="112"/>
      <c r="U46" s="113"/>
      <c r="V46" s="113"/>
      <c r="W46" s="114"/>
      <c r="X46" s="232"/>
      <c r="Y46" s="231"/>
      <c r="Z46" s="232"/>
      <c r="AA46" s="231"/>
      <c r="AB46" s="233"/>
      <c r="AC46" s="234"/>
      <c r="AD46" s="21" t="s">
        <v>27</v>
      </c>
      <c r="AE46" s="22">
        <f>SUM(H46,K46,N46,E46,T46,W46)</f>
        <v>5</v>
      </c>
      <c r="AF46" s="235"/>
      <c r="AG46" s="289"/>
    </row>
  </sheetData>
  <sheetProtection sheet="1" objects="1" scenarios="1" formatCells="0" insertColumns="0" insertRows="0" deleteColumns="0" deleteRows="0" sort="0"/>
  <mergeCells count="342">
    <mergeCell ref="AG45:AG46"/>
    <mergeCell ref="AG24:AG25"/>
    <mergeCell ref="AG26:AG27"/>
    <mergeCell ref="AG28:AG29"/>
    <mergeCell ref="AG30:AG31"/>
    <mergeCell ref="AG32:AG33"/>
    <mergeCell ref="AG37:AG38"/>
    <mergeCell ref="AG39:AG40"/>
    <mergeCell ref="AG41:AG42"/>
    <mergeCell ref="AG43:AG44"/>
    <mergeCell ref="AG4:AG5"/>
    <mergeCell ref="AG6:AG7"/>
    <mergeCell ref="AG8:AG9"/>
    <mergeCell ref="AG10:AG11"/>
    <mergeCell ref="AG12:AG13"/>
    <mergeCell ref="AG14:AG15"/>
    <mergeCell ref="AG16:AG17"/>
    <mergeCell ref="AG20:AG21"/>
    <mergeCell ref="AG22:AG23"/>
    <mergeCell ref="X32:X33"/>
    <mergeCell ref="Y32:Y33"/>
    <mergeCell ref="Z32:Z33"/>
    <mergeCell ref="AA32:AA33"/>
    <mergeCell ref="AB32:AB33"/>
    <mergeCell ref="AC32:AC33"/>
    <mergeCell ref="AF32:AF33"/>
    <mergeCell ref="A32:A33"/>
    <mergeCell ref="B32:B33"/>
    <mergeCell ref="C32:E32"/>
    <mergeCell ref="F32:H32"/>
    <mergeCell ref="I32:K32"/>
    <mergeCell ref="L32:N32"/>
    <mergeCell ref="O32:Q32"/>
    <mergeCell ref="R32:T32"/>
    <mergeCell ref="U32:W33"/>
    <mergeCell ref="Y28:Y29"/>
    <mergeCell ref="Z28:Z29"/>
    <mergeCell ref="AA28:AA29"/>
    <mergeCell ref="AB28:AB29"/>
    <mergeCell ref="AC28:AC29"/>
    <mergeCell ref="AF28:AF29"/>
    <mergeCell ref="A30:A31"/>
    <mergeCell ref="B30:B31"/>
    <mergeCell ref="C30:E30"/>
    <mergeCell ref="F30:H30"/>
    <mergeCell ref="I30:K30"/>
    <mergeCell ref="L30:N30"/>
    <mergeCell ref="O30:Q30"/>
    <mergeCell ref="R30:T31"/>
    <mergeCell ref="U30:W30"/>
    <mergeCell ref="X30:X31"/>
    <mergeCell ref="Y30:Y31"/>
    <mergeCell ref="Z30:Z31"/>
    <mergeCell ref="AA30:AA31"/>
    <mergeCell ref="AB30:AB31"/>
    <mergeCell ref="AC30:AC31"/>
    <mergeCell ref="AF30:AF31"/>
    <mergeCell ref="A28:A29"/>
    <mergeCell ref="O28:Q29"/>
    <mergeCell ref="R28:T28"/>
    <mergeCell ref="U28:W28"/>
    <mergeCell ref="X24:X25"/>
    <mergeCell ref="C24:E24"/>
    <mergeCell ref="F24:H24"/>
    <mergeCell ref="I24:K25"/>
    <mergeCell ref="L24:N24"/>
    <mergeCell ref="O24:Q24"/>
    <mergeCell ref="R24:T24"/>
    <mergeCell ref="U24:W24"/>
    <mergeCell ref="X28:X29"/>
    <mergeCell ref="AC24:AC25"/>
    <mergeCell ref="AF24:AF25"/>
    <mergeCell ref="A26:A27"/>
    <mergeCell ref="B26:B27"/>
    <mergeCell ref="C26:E26"/>
    <mergeCell ref="F26:H26"/>
    <mergeCell ref="I26:K26"/>
    <mergeCell ref="L26:N27"/>
    <mergeCell ref="O26:Q26"/>
    <mergeCell ref="R26:T26"/>
    <mergeCell ref="U26:W26"/>
    <mergeCell ref="X26:X27"/>
    <mergeCell ref="Y26:Y27"/>
    <mergeCell ref="Z26:Z27"/>
    <mergeCell ref="AA26:AA27"/>
    <mergeCell ref="AB26:AB27"/>
    <mergeCell ref="AC26:AC27"/>
    <mergeCell ref="AF26:AF27"/>
    <mergeCell ref="A24:A25"/>
    <mergeCell ref="B24:B25"/>
    <mergeCell ref="AC22:AC23"/>
    <mergeCell ref="AF22:AF23"/>
    <mergeCell ref="O20:Q20"/>
    <mergeCell ref="R20:T20"/>
    <mergeCell ref="U20:W20"/>
    <mergeCell ref="X20:X21"/>
    <mergeCell ref="Y20:Y21"/>
    <mergeCell ref="Z20:Z21"/>
    <mergeCell ref="AA20:AA21"/>
    <mergeCell ref="Y16:Y17"/>
    <mergeCell ref="Z16:Z17"/>
    <mergeCell ref="AA16:AA17"/>
    <mergeCell ref="AB16:AB17"/>
    <mergeCell ref="AC16:AC17"/>
    <mergeCell ref="F16:H16"/>
    <mergeCell ref="U16:W17"/>
    <mergeCell ref="R16:T16"/>
    <mergeCell ref="AF20:AF21"/>
    <mergeCell ref="AD19:AE19"/>
    <mergeCell ref="AF16:AF17"/>
    <mergeCell ref="R4:T4"/>
    <mergeCell ref="R6:T6"/>
    <mergeCell ref="R8:T8"/>
    <mergeCell ref="R12:T12"/>
    <mergeCell ref="C8:E8"/>
    <mergeCell ref="F8:H8"/>
    <mergeCell ref="I8:K9"/>
    <mergeCell ref="L8:N8"/>
    <mergeCell ref="C4:E5"/>
    <mergeCell ref="F4:H4"/>
    <mergeCell ref="I4:K4"/>
    <mergeCell ref="L4:N4"/>
    <mergeCell ref="O10:Q10"/>
    <mergeCell ref="R10:T10"/>
    <mergeCell ref="AC45:AC46"/>
    <mergeCell ref="AF45:AF46"/>
    <mergeCell ref="O3:Q3"/>
    <mergeCell ref="O4:Q4"/>
    <mergeCell ref="O6:Q6"/>
    <mergeCell ref="O8:Q8"/>
    <mergeCell ref="O14:Q14"/>
    <mergeCell ref="O16:Q16"/>
    <mergeCell ref="X45:X46"/>
    <mergeCell ref="Y45:Y46"/>
    <mergeCell ref="Z45:Z46"/>
    <mergeCell ref="AA45:AA46"/>
    <mergeCell ref="AB45:AB46"/>
    <mergeCell ref="AB43:AB44"/>
    <mergeCell ref="AC43:AC44"/>
    <mergeCell ref="AF43:AF44"/>
    <mergeCell ref="AC41:AC42"/>
    <mergeCell ref="AF41:AF42"/>
    <mergeCell ref="X41:X42"/>
    <mergeCell ref="Y41:Y42"/>
    <mergeCell ref="Z41:Z42"/>
    <mergeCell ref="AA41:AA42"/>
    <mergeCell ref="AB41:AB42"/>
    <mergeCell ref="AB39:AB40"/>
    <mergeCell ref="A45:A46"/>
    <mergeCell ref="B45:B46"/>
    <mergeCell ref="C45:E45"/>
    <mergeCell ref="F45:H45"/>
    <mergeCell ref="I45:K45"/>
    <mergeCell ref="L45:N45"/>
    <mergeCell ref="Y43:Y44"/>
    <mergeCell ref="Z43:Z44"/>
    <mergeCell ref="AA43:AA44"/>
    <mergeCell ref="A43:A44"/>
    <mergeCell ref="B43:B44"/>
    <mergeCell ref="C43:E43"/>
    <mergeCell ref="F43:H43"/>
    <mergeCell ref="I43:K43"/>
    <mergeCell ref="L43:N44"/>
    <mergeCell ref="X43:X44"/>
    <mergeCell ref="O43:Q43"/>
    <mergeCell ref="O45:Q46"/>
    <mergeCell ref="A41:A42"/>
    <mergeCell ref="B41:B42"/>
    <mergeCell ref="C41:E41"/>
    <mergeCell ref="F41:H41"/>
    <mergeCell ref="I41:K42"/>
    <mergeCell ref="L41:N41"/>
    <mergeCell ref="Y39:Y40"/>
    <mergeCell ref="Z39:Z40"/>
    <mergeCell ref="AA39:AA40"/>
    <mergeCell ref="O39:Q39"/>
    <mergeCell ref="O41:Q41"/>
    <mergeCell ref="AF39:AF40"/>
    <mergeCell ref="AC37:AC38"/>
    <mergeCell ref="AF37:AF38"/>
    <mergeCell ref="A39:A40"/>
    <mergeCell ref="B39:B40"/>
    <mergeCell ref="C39:E39"/>
    <mergeCell ref="F39:H40"/>
    <mergeCell ref="I39:K39"/>
    <mergeCell ref="L39:N39"/>
    <mergeCell ref="X39:X40"/>
    <mergeCell ref="X37:X38"/>
    <mergeCell ref="Y37:Y38"/>
    <mergeCell ref="Z37:Z38"/>
    <mergeCell ref="AA37:AA38"/>
    <mergeCell ref="AB37:AB38"/>
    <mergeCell ref="A37:A38"/>
    <mergeCell ref="B37:B38"/>
    <mergeCell ref="C37:E38"/>
    <mergeCell ref="F37:H37"/>
    <mergeCell ref="I37:K37"/>
    <mergeCell ref="L37:N37"/>
    <mergeCell ref="O37:Q37"/>
    <mergeCell ref="AD36:AE36"/>
    <mergeCell ref="O36:Q36"/>
    <mergeCell ref="A20:A21"/>
    <mergeCell ref="B20:B21"/>
    <mergeCell ref="C20:E21"/>
    <mergeCell ref="L20:N20"/>
    <mergeCell ref="F20:H20"/>
    <mergeCell ref="I20:K20"/>
    <mergeCell ref="AC39:AC40"/>
    <mergeCell ref="AB20:AB21"/>
    <mergeCell ref="AC20:AC21"/>
    <mergeCell ref="A22:A23"/>
    <mergeCell ref="B22:B23"/>
    <mergeCell ref="C22:E22"/>
    <mergeCell ref="F22:H23"/>
    <mergeCell ref="I22:K22"/>
    <mergeCell ref="L22:N22"/>
    <mergeCell ref="O22:Q22"/>
    <mergeCell ref="R22:T22"/>
    <mergeCell ref="U22:W22"/>
    <mergeCell ref="X22:X23"/>
    <mergeCell ref="Y22:Y23"/>
    <mergeCell ref="Z22:Z23"/>
    <mergeCell ref="AA22:AA23"/>
    <mergeCell ref="C19:E19"/>
    <mergeCell ref="F19:H19"/>
    <mergeCell ref="I19:K19"/>
    <mergeCell ref="L19:N19"/>
    <mergeCell ref="O19:Q19"/>
    <mergeCell ref="R19:T19"/>
    <mergeCell ref="U19:W19"/>
    <mergeCell ref="X19:AB19"/>
    <mergeCell ref="A36:B36"/>
    <mergeCell ref="C36:E36"/>
    <mergeCell ref="F36:H36"/>
    <mergeCell ref="I36:K36"/>
    <mergeCell ref="L36:N36"/>
    <mergeCell ref="X36:AB36"/>
    <mergeCell ref="AB22:AB23"/>
    <mergeCell ref="Y24:Y25"/>
    <mergeCell ref="Z24:Z25"/>
    <mergeCell ref="AA24:AA25"/>
    <mergeCell ref="AB24:AB25"/>
    <mergeCell ref="B28:B29"/>
    <mergeCell ref="C28:E28"/>
    <mergeCell ref="F28:H28"/>
    <mergeCell ref="I28:K28"/>
    <mergeCell ref="L28:N28"/>
    <mergeCell ref="U14:W14"/>
    <mergeCell ref="X14:X15"/>
    <mergeCell ref="Y14:Y15"/>
    <mergeCell ref="Z14:Z15"/>
    <mergeCell ref="AA14:AA15"/>
    <mergeCell ref="AB14:AB15"/>
    <mergeCell ref="A14:A15"/>
    <mergeCell ref="B14:B15"/>
    <mergeCell ref="F14:H14"/>
    <mergeCell ref="I14:K14"/>
    <mergeCell ref="L14:N14"/>
    <mergeCell ref="C14:E14"/>
    <mergeCell ref="R14:T15"/>
    <mergeCell ref="A19:B19"/>
    <mergeCell ref="AC12:AC13"/>
    <mergeCell ref="AF12:AF13"/>
    <mergeCell ref="X12:X13"/>
    <mergeCell ref="Y12:Y13"/>
    <mergeCell ref="Z12:Z13"/>
    <mergeCell ref="AA12:AA13"/>
    <mergeCell ref="AB12:AB13"/>
    <mergeCell ref="A12:A13"/>
    <mergeCell ref="B12:B13"/>
    <mergeCell ref="C12:E12"/>
    <mergeCell ref="F12:H12"/>
    <mergeCell ref="I12:K12"/>
    <mergeCell ref="L12:N12"/>
    <mergeCell ref="O12:Q13"/>
    <mergeCell ref="U12:W12"/>
    <mergeCell ref="AC14:AC15"/>
    <mergeCell ref="AF14:AF15"/>
    <mergeCell ref="A16:A17"/>
    <mergeCell ref="B16:B17"/>
    <mergeCell ref="C16:E16"/>
    <mergeCell ref="I16:K16"/>
    <mergeCell ref="L16:N16"/>
    <mergeCell ref="X16:X17"/>
    <mergeCell ref="Y10:Y11"/>
    <mergeCell ref="Z10:Z11"/>
    <mergeCell ref="AA10:AA11"/>
    <mergeCell ref="AB10:AB11"/>
    <mergeCell ref="AC10:AC11"/>
    <mergeCell ref="AF10:AF11"/>
    <mergeCell ref="AC8:AC9"/>
    <mergeCell ref="AF8:AF9"/>
    <mergeCell ref="A10:A11"/>
    <mergeCell ref="B10:B11"/>
    <mergeCell ref="C10:E10"/>
    <mergeCell ref="F10:H10"/>
    <mergeCell ref="I10:K10"/>
    <mergeCell ref="L10:N11"/>
    <mergeCell ref="U10:W10"/>
    <mergeCell ref="X10:X11"/>
    <mergeCell ref="U8:W8"/>
    <mergeCell ref="X8:X9"/>
    <mergeCell ref="Y8:Y9"/>
    <mergeCell ref="Z8:Z9"/>
    <mergeCell ref="AA8:AA9"/>
    <mergeCell ref="AB8:AB9"/>
    <mergeCell ref="A8:A9"/>
    <mergeCell ref="B8:B9"/>
    <mergeCell ref="Y6:Y7"/>
    <mergeCell ref="Z6:Z7"/>
    <mergeCell ref="AA6:AA7"/>
    <mergeCell ref="AB6:AB7"/>
    <mergeCell ref="AC6:AC7"/>
    <mergeCell ref="AF6:AF7"/>
    <mergeCell ref="AC4:AC5"/>
    <mergeCell ref="AF4:AF5"/>
    <mergeCell ref="A6:A7"/>
    <mergeCell ref="B6:B7"/>
    <mergeCell ref="C6:E6"/>
    <mergeCell ref="F6:H7"/>
    <mergeCell ref="I6:K6"/>
    <mergeCell ref="L6:N6"/>
    <mergeCell ref="U6:W6"/>
    <mergeCell ref="X6:X7"/>
    <mergeCell ref="U4:W4"/>
    <mergeCell ref="X4:X5"/>
    <mergeCell ref="Y4:Y5"/>
    <mergeCell ref="Z4:Z5"/>
    <mergeCell ref="AA4:AA5"/>
    <mergeCell ref="AB4:AB5"/>
    <mergeCell ref="A4:A5"/>
    <mergeCell ref="B4:B5"/>
    <mergeCell ref="A1:AF1"/>
    <mergeCell ref="A3:B3"/>
    <mergeCell ref="C3:E3"/>
    <mergeCell ref="F3:H3"/>
    <mergeCell ref="I3:K3"/>
    <mergeCell ref="L3:N3"/>
    <mergeCell ref="U3:W3"/>
    <mergeCell ref="X3:AB3"/>
    <mergeCell ref="AD3:AE3"/>
    <mergeCell ref="R3:T3"/>
  </mergeCells>
  <phoneticPr fontId="4"/>
  <pageMargins left="0" right="0" top="0.74803149606299213" bottom="0.74803149606299213" header="0" footer="0"/>
  <pageSetup paperSize="9" orientation="portrait" horizontalDpi="4294967293" r:id="rId1"/>
  <ignoredErrors>
    <ignoredError sqref="C3 F3:W3 A4:A17 C19:W19 A20:A33 C36:Q36 A37:A4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1"/>
  <sheetViews>
    <sheetView topLeftCell="A2" zoomScaleNormal="100" workbookViewId="0">
      <selection activeCell="Q23" sqref="Q23:R23"/>
    </sheetView>
  </sheetViews>
  <sheetFormatPr defaultRowHeight="13.5"/>
  <cols>
    <col min="1" max="2" width="3.125" customWidth="1"/>
    <col min="3" max="4" width="2.125" customWidth="1"/>
    <col min="5" max="6" width="3.125" customWidth="1"/>
    <col min="7" max="8" width="2.125" customWidth="1"/>
    <col min="9" max="10" width="3.125" customWidth="1"/>
    <col min="11" max="12" width="2.125" customWidth="1"/>
    <col min="13" max="14" width="3.125" customWidth="1"/>
    <col min="15" max="16" width="2.125" customWidth="1"/>
    <col min="17" max="18" width="3.125" customWidth="1"/>
    <col min="19" max="20" width="2.125" customWidth="1"/>
    <col min="21" max="22" width="3.125" customWidth="1"/>
    <col min="23" max="24" width="2.125" customWidth="1"/>
    <col min="25" max="26" width="3.125" customWidth="1"/>
    <col min="27" max="28" width="2.125" customWidth="1"/>
    <col min="29" max="30" width="3.125" customWidth="1"/>
    <col min="31" max="32" width="2.125" customWidth="1"/>
    <col min="33" max="34" width="3.125" customWidth="1"/>
    <col min="35" max="36" width="2.125" customWidth="1"/>
    <col min="37" max="38" width="3.125" customWidth="1"/>
    <col min="39" max="40" width="2.125" customWidth="1"/>
    <col min="41" max="42" width="3.125" customWidth="1"/>
    <col min="43" max="44" width="2.125" customWidth="1"/>
    <col min="45" max="46" width="3.125" customWidth="1"/>
    <col min="47" max="48" width="2.125" customWidth="1"/>
    <col min="49" max="50" width="3.125" customWidth="1"/>
    <col min="51" max="52" width="2.125" customWidth="1"/>
    <col min="53" max="54" width="3.125" customWidth="1"/>
    <col min="55" max="55" width="3.375" customWidth="1"/>
  </cols>
  <sheetData>
    <row r="1" spans="1:55" ht="25.5">
      <c r="A1" s="298" t="s">
        <v>123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</row>
    <row r="2" spans="1:55" ht="9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4" spans="1:55">
      <c r="B4" s="304" t="s">
        <v>139</v>
      </c>
      <c r="C4" s="304"/>
      <c r="D4" s="304"/>
      <c r="E4" s="304"/>
      <c r="F4" s="304"/>
      <c r="G4" s="304"/>
      <c r="H4" s="304"/>
      <c r="I4" s="304"/>
      <c r="J4" s="305"/>
      <c r="K4" s="305"/>
      <c r="L4" s="305"/>
      <c r="M4" s="305"/>
    </row>
    <row r="5" spans="1:55" ht="13.5" customHeight="1">
      <c r="A5" s="4"/>
      <c r="B5" s="304"/>
      <c r="C5" s="304"/>
      <c r="D5" s="304"/>
      <c r="E5" s="304"/>
      <c r="F5" s="304"/>
      <c r="G5" s="304"/>
      <c r="H5" s="304"/>
      <c r="I5" s="304"/>
      <c r="J5" s="305"/>
      <c r="K5" s="305"/>
      <c r="L5" s="305"/>
      <c r="M5" s="305"/>
      <c r="N5" s="4"/>
      <c r="O5" s="4"/>
      <c r="P5" s="4"/>
      <c r="Q5" s="4"/>
      <c r="R5" s="4"/>
      <c r="S5" s="5"/>
      <c r="T5" s="3"/>
      <c r="U5" s="3"/>
      <c r="V5" s="3"/>
      <c r="W5" s="3"/>
      <c r="X5" s="3"/>
      <c r="Y5" s="3"/>
      <c r="Z5" s="3"/>
      <c r="AA5" s="3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</row>
    <row r="6" spans="1:55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3"/>
      <c r="U6" s="3"/>
      <c r="V6" s="3"/>
      <c r="W6" s="3"/>
      <c r="X6" s="3"/>
      <c r="Y6" s="3"/>
      <c r="Z6" s="3"/>
      <c r="AA6" s="3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</row>
    <row r="7" spans="1:55" ht="10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30"/>
      <c r="M7" s="30"/>
      <c r="N7" s="30"/>
      <c r="O7" s="30"/>
      <c r="P7" s="30"/>
      <c r="Q7" s="30"/>
      <c r="R7" s="30"/>
      <c r="S7" s="5"/>
      <c r="T7" s="5"/>
      <c r="U7" s="5"/>
      <c r="V7" s="5"/>
      <c r="W7" s="5"/>
      <c r="X7" s="5"/>
      <c r="Y7" s="5"/>
      <c r="Z7" s="5"/>
      <c r="AA7" s="163"/>
      <c r="AB7" s="15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:55" ht="10.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164"/>
      <c r="M8" s="164"/>
      <c r="N8" s="164"/>
      <c r="O8" s="164"/>
      <c r="P8" s="164"/>
      <c r="Q8" s="164"/>
      <c r="R8" s="164"/>
      <c r="S8" s="165"/>
      <c r="T8" s="165"/>
      <c r="U8" s="165"/>
      <c r="V8" s="165"/>
      <c r="W8" s="165"/>
      <c r="X8" s="165"/>
      <c r="Y8" s="165"/>
      <c r="Z8" s="165"/>
      <c r="AA8" s="166"/>
      <c r="AB8" s="162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5" ht="10.5" customHeight="1" thickTop="1">
      <c r="A9" s="167"/>
      <c r="B9" s="167"/>
      <c r="C9" s="167"/>
      <c r="D9" s="167"/>
      <c r="E9" s="168"/>
      <c r="F9" s="168"/>
      <c r="G9" s="293" t="s">
        <v>197</v>
      </c>
      <c r="H9" s="294"/>
      <c r="I9" s="168"/>
      <c r="J9" s="168">
        <v>11</v>
      </c>
      <c r="K9" s="170"/>
      <c r="L9" s="168"/>
      <c r="M9" s="168"/>
      <c r="N9" s="168"/>
      <c r="O9" s="168"/>
      <c r="P9" s="168"/>
      <c r="Q9" s="168"/>
      <c r="R9" s="168"/>
      <c r="S9" s="169"/>
      <c r="T9" s="169"/>
      <c r="U9" s="169"/>
      <c r="V9" s="169"/>
      <c r="W9" s="169"/>
      <c r="X9" s="169"/>
      <c r="Y9" s="169"/>
      <c r="Z9" s="169"/>
      <c r="AA9" s="169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82"/>
      <c r="AR9" s="173"/>
      <c r="AS9" s="173">
        <v>6</v>
      </c>
      <c r="AT9" s="173"/>
      <c r="AU9" s="296" t="s">
        <v>197</v>
      </c>
      <c r="AV9" s="294"/>
      <c r="AW9" s="173"/>
      <c r="AX9" s="173"/>
      <c r="AY9" s="173"/>
      <c r="AZ9" s="173"/>
      <c r="BA9" s="173"/>
      <c r="BB9" s="173"/>
      <c r="BC9" s="161"/>
    </row>
    <row r="10" spans="1:55" ht="10.5" customHeight="1">
      <c r="A10" s="167"/>
      <c r="B10" s="167"/>
      <c r="C10" s="167"/>
      <c r="D10" s="167"/>
      <c r="E10" s="168"/>
      <c r="F10" s="168"/>
      <c r="G10" s="293" t="s">
        <v>198</v>
      </c>
      <c r="H10" s="293"/>
      <c r="I10" s="168"/>
      <c r="J10" s="168">
        <v>10</v>
      </c>
      <c r="K10" s="170"/>
      <c r="L10" s="168"/>
      <c r="M10" s="168"/>
      <c r="N10" s="168"/>
      <c r="O10" s="168"/>
      <c r="P10" s="168"/>
      <c r="Q10" s="168"/>
      <c r="R10" s="168"/>
      <c r="S10" s="169"/>
      <c r="T10" s="169"/>
      <c r="U10" s="169"/>
      <c r="V10" s="169"/>
      <c r="W10" s="169"/>
      <c r="X10" s="169"/>
      <c r="Y10" s="169"/>
      <c r="Z10" s="169"/>
      <c r="AA10" s="295" t="s">
        <v>104</v>
      </c>
      <c r="AB10" s="297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75"/>
      <c r="AR10" s="173"/>
      <c r="AS10" s="173">
        <v>8</v>
      </c>
      <c r="AT10" s="173"/>
      <c r="AU10" s="296" t="s">
        <v>198</v>
      </c>
      <c r="AV10" s="294"/>
      <c r="AW10" s="173"/>
      <c r="AX10" s="173"/>
      <c r="AY10" s="173"/>
      <c r="AZ10" s="173"/>
      <c r="BA10" s="173"/>
      <c r="BB10" s="173"/>
      <c r="BC10" s="161"/>
    </row>
    <row r="11" spans="1:55" ht="10.5" customHeight="1">
      <c r="A11" s="173"/>
      <c r="B11" s="173"/>
      <c r="C11" s="173"/>
      <c r="D11" s="173"/>
      <c r="E11" s="169"/>
      <c r="F11" s="169"/>
      <c r="G11" s="295" t="s">
        <v>199</v>
      </c>
      <c r="H11" s="295"/>
      <c r="I11" s="169"/>
      <c r="J11" s="169"/>
      <c r="K11" s="175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75"/>
      <c r="AR11" s="173"/>
      <c r="AS11" s="173"/>
      <c r="AT11" s="173"/>
      <c r="AU11" s="297" t="s">
        <v>199</v>
      </c>
      <c r="AV11" s="297"/>
      <c r="AW11" s="173"/>
      <c r="AX11" s="173"/>
      <c r="AY11" s="173"/>
      <c r="AZ11" s="173"/>
      <c r="BA11" s="173"/>
      <c r="BB11" s="173"/>
      <c r="BC11" s="161"/>
    </row>
    <row r="12" spans="1:55" ht="10.5" customHeight="1" thickBot="1">
      <c r="A12" s="173"/>
      <c r="B12" s="173"/>
      <c r="C12" s="173"/>
      <c r="D12" s="173"/>
      <c r="E12" s="176"/>
      <c r="F12" s="176"/>
      <c r="G12" s="176"/>
      <c r="H12" s="176"/>
      <c r="I12" s="176"/>
      <c r="J12" s="176"/>
      <c r="K12" s="177"/>
      <c r="L12" s="178"/>
      <c r="M12" s="178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76"/>
      <c r="AK12" s="176"/>
      <c r="AL12" s="176"/>
      <c r="AM12" s="176"/>
      <c r="AN12" s="176"/>
      <c r="AO12" s="176"/>
      <c r="AP12" s="176"/>
      <c r="AQ12" s="177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61"/>
    </row>
    <row r="13" spans="1:55" ht="10.5" customHeight="1" thickTop="1">
      <c r="A13" s="173"/>
      <c r="B13" s="169"/>
      <c r="C13" s="169"/>
      <c r="D13" s="175">
        <v>9</v>
      </c>
      <c r="E13" s="169"/>
      <c r="F13" s="169"/>
      <c r="G13" s="169"/>
      <c r="H13" s="169"/>
      <c r="I13" s="169"/>
      <c r="J13" s="169"/>
      <c r="K13" s="169"/>
      <c r="L13" s="171"/>
      <c r="M13" s="171"/>
      <c r="N13" s="171"/>
      <c r="O13" s="171"/>
      <c r="P13" s="171"/>
      <c r="Q13" s="171"/>
      <c r="R13" s="171"/>
      <c r="S13" s="171"/>
      <c r="T13" s="180">
        <v>4</v>
      </c>
      <c r="U13" s="169"/>
      <c r="V13" s="169"/>
      <c r="W13" s="169"/>
      <c r="X13" s="169"/>
      <c r="Y13" s="169"/>
      <c r="Z13" s="169"/>
      <c r="AA13" s="173"/>
      <c r="AB13" s="173"/>
      <c r="AC13" s="173"/>
      <c r="AD13" s="173"/>
      <c r="AE13" s="173"/>
      <c r="AF13" s="173"/>
      <c r="AG13" s="173"/>
      <c r="AH13" s="173"/>
      <c r="AI13" s="173">
        <v>10</v>
      </c>
      <c r="AJ13" s="180"/>
      <c r="AK13" s="169"/>
      <c r="AL13" s="169"/>
      <c r="AM13" s="169"/>
      <c r="AN13" s="169"/>
      <c r="AO13" s="169"/>
      <c r="AP13" s="169"/>
      <c r="AQ13" s="169"/>
      <c r="AR13" s="171"/>
      <c r="AS13" s="171"/>
      <c r="AT13" s="171"/>
      <c r="AU13" s="171"/>
      <c r="AV13" s="171"/>
      <c r="AW13" s="171"/>
      <c r="AX13" s="182"/>
      <c r="AY13" s="173">
        <v>5</v>
      </c>
      <c r="AZ13" s="173"/>
      <c r="BA13" s="173"/>
      <c r="BB13" s="173"/>
      <c r="BC13" s="161"/>
    </row>
    <row r="14" spans="1:55" ht="10.5" customHeight="1">
      <c r="A14" s="173"/>
      <c r="B14" s="169"/>
      <c r="C14" s="169"/>
      <c r="D14" s="175"/>
      <c r="E14" s="173"/>
      <c r="F14" s="173"/>
      <c r="G14" s="173"/>
      <c r="H14" s="173"/>
      <c r="I14" s="173"/>
      <c r="J14" s="173"/>
      <c r="K14" s="297" t="s">
        <v>105</v>
      </c>
      <c r="L14" s="297"/>
      <c r="M14" s="173"/>
      <c r="N14" s="169"/>
      <c r="O14" s="169"/>
      <c r="P14" s="169"/>
      <c r="Q14" s="169"/>
      <c r="R14" s="169"/>
      <c r="S14" s="169"/>
      <c r="T14" s="180"/>
      <c r="U14" s="169"/>
      <c r="V14" s="169"/>
      <c r="W14" s="169"/>
      <c r="X14" s="169"/>
      <c r="Y14" s="169"/>
      <c r="Z14" s="169"/>
      <c r="AA14" s="173"/>
      <c r="AB14" s="173"/>
      <c r="AC14" s="173"/>
      <c r="AD14" s="173"/>
      <c r="AE14" s="173"/>
      <c r="AF14" s="173"/>
      <c r="AG14" s="173"/>
      <c r="AH14" s="173"/>
      <c r="AI14" s="173"/>
      <c r="AJ14" s="180"/>
      <c r="AK14" s="169"/>
      <c r="AL14" s="169"/>
      <c r="AM14" s="169"/>
      <c r="AN14" s="169"/>
      <c r="AO14" s="169"/>
      <c r="AP14" s="169"/>
      <c r="AQ14" s="295" t="s">
        <v>120</v>
      </c>
      <c r="AR14" s="297"/>
      <c r="AS14" s="169"/>
      <c r="AT14" s="169"/>
      <c r="AU14" s="169"/>
      <c r="AV14" s="169"/>
      <c r="AW14" s="169"/>
      <c r="AX14" s="175"/>
      <c r="AY14" s="173"/>
      <c r="AZ14" s="173"/>
      <c r="BA14" s="173"/>
      <c r="BB14" s="173"/>
      <c r="BC14" s="161"/>
    </row>
    <row r="15" spans="1:55" ht="10.5" customHeight="1" thickBot="1">
      <c r="A15" s="173"/>
      <c r="B15" s="176"/>
      <c r="C15" s="176"/>
      <c r="D15" s="177"/>
      <c r="E15" s="173"/>
      <c r="F15" s="173"/>
      <c r="G15" s="173"/>
      <c r="H15" s="173"/>
      <c r="I15" s="173"/>
      <c r="J15" s="173"/>
      <c r="K15" s="169"/>
      <c r="L15" s="169"/>
      <c r="M15" s="169"/>
      <c r="N15" s="169"/>
      <c r="O15" s="169"/>
      <c r="P15" s="178"/>
      <c r="Q15" s="178"/>
      <c r="R15" s="178"/>
      <c r="S15" s="178"/>
      <c r="T15" s="184"/>
      <c r="U15" s="176"/>
      <c r="V15" s="176"/>
      <c r="W15" s="176"/>
      <c r="X15" s="169"/>
      <c r="Y15" s="169"/>
      <c r="Z15" s="169"/>
      <c r="AA15" s="173"/>
      <c r="AB15" s="173"/>
      <c r="AC15" s="173"/>
      <c r="AD15" s="173"/>
      <c r="AE15" s="173"/>
      <c r="AF15" s="173"/>
      <c r="AG15" s="173"/>
      <c r="AH15" s="173"/>
      <c r="AI15" s="173"/>
      <c r="AJ15" s="184"/>
      <c r="AK15" s="176"/>
      <c r="AL15" s="176"/>
      <c r="AM15" s="176"/>
      <c r="AN15" s="169"/>
      <c r="AO15" s="169"/>
      <c r="AP15" s="169"/>
      <c r="AQ15" s="169"/>
      <c r="AR15" s="169"/>
      <c r="AS15" s="169"/>
      <c r="AT15" s="169"/>
      <c r="AU15" s="169"/>
      <c r="AV15" s="176"/>
      <c r="AW15" s="176"/>
      <c r="AX15" s="177"/>
      <c r="AY15" s="173"/>
      <c r="AZ15" s="173"/>
      <c r="BA15" s="173"/>
      <c r="BB15" s="173"/>
      <c r="BC15" s="161"/>
    </row>
    <row r="16" spans="1:55" ht="10.5" customHeight="1" thickTop="1">
      <c r="A16" s="175">
        <v>11</v>
      </c>
      <c r="B16" s="169"/>
      <c r="C16" s="169"/>
      <c r="D16" s="169"/>
      <c r="E16" s="171"/>
      <c r="F16" s="171"/>
      <c r="G16" s="171"/>
      <c r="H16" s="180">
        <v>1</v>
      </c>
      <c r="I16" s="169"/>
      <c r="J16" s="169"/>
      <c r="K16" s="169"/>
      <c r="L16" s="169"/>
      <c r="M16" s="169"/>
      <c r="N16" s="169"/>
      <c r="O16" s="169">
        <v>7</v>
      </c>
      <c r="P16" s="185"/>
      <c r="Q16" s="171"/>
      <c r="R16" s="171"/>
      <c r="S16" s="171"/>
      <c r="T16" s="169"/>
      <c r="U16" s="169"/>
      <c r="V16" s="169"/>
      <c r="W16" s="169"/>
      <c r="X16" s="180">
        <v>9</v>
      </c>
      <c r="Y16" s="169"/>
      <c r="Z16" s="169"/>
      <c r="AA16" s="173"/>
      <c r="AB16" s="173"/>
      <c r="AC16" s="173"/>
      <c r="AD16" s="173"/>
      <c r="AE16" s="173">
        <v>6</v>
      </c>
      <c r="AF16" s="185"/>
      <c r="AG16" s="171"/>
      <c r="AH16" s="171"/>
      <c r="AI16" s="171"/>
      <c r="AJ16" s="169"/>
      <c r="AK16" s="169"/>
      <c r="AL16" s="169"/>
      <c r="AM16" s="169"/>
      <c r="AN16" s="180">
        <v>8</v>
      </c>
      <c r="AO16" s="169"/>
      <c r="AP16" s="173"/>
      <c r="AQ16" s="173"/>
      <c r="AR16" s="173"/>
      <c r="AS16" s="173"/>
      <c r="AT16" s="169"/>
      <c r="AU16" s="175">
        <v>9</v>
      </c>
      <c r="AV16" s="169"/>
      <c r="AW16" s="169"/>
      <c r="AX16" s="169"/>
      <c r="AY16" s="171"/>
      <c r="AZ16" s="171"/>
      <c r="BA16" s="172"/>
      <c r="BB16" s="173">
        <v>8</v>
      </c>
      <c r="BC16" s="161"/>
    </row>
    <row r="17" spans="1:55" ht="10.5" customHeight="1">
      <c r="A17" s="175"/>
      <c r="B17" s="169"/>
      <c r="C17" s="169"/>
      <c r="D17" s="295" t="s">
        <v>116</v>
      </c>
      <c r="E17" s="295"/>
      <c r="F17" s="169"/>
      <c r="G17" s="169"/>
      <c r="H17" s="180"/>
      <c r="I17" s="169"/>
      <c r="J17" s="173"/>
      <c r="K17" s="173"/>
      <c r="L17" s="173"/>
      <c r="M17" s="173"/>
      <c r="N17" s="173"/>
      <c r="O17" s="173"/>
      <c r="P17" s="180"/>
      <c r="Q17" s="169"/>
      <c r="R17" s="173"/>
      <c r="S17" s="295" t="s">
        <v>117</v>
      </c>
      <c r="T17" s="295"/>
      <c r="U17" s="169"/>
      <c r="V17" s="169"/>
      <c r="W17" s="169"/>
      <c r="X17" s="180"/>
      <c r="Y17" s="169"/>
      <c r="Z17" s="169"/>
      <c r="AA17" s="173"/>
      <c r="AB17" s="173"/>
      <c r="AC17" s="173"/>
      <c r="AD17" s="173"/>
      <c r="AE17" s="173"/>
      <c r="AF17" s="180"/>
      <c r="AG17" s="169"/>
      <c r="AH17" s="169"/>
      <c r="AI17" s="297" t="s">
        <v>119</v>
      </c>
      <c r="AJ17" s="297"/>
      <c r="AK17" s="169"/>
      <c r="AL17" s="169"/>
      <c r="AM17" s="169"/>
      <c r="AN17" s="180"/>
      <c r="AO17" s="169"/>
      <c r="AP17" s="173"/>
      <c r="AQ17" s="173"/>
      <c r="AR17" s="173"/>
      <c r="AS17" s="173"/>
      <c r="AT17" s="169"/>
      <c r="AU17" s="175"/>
      <c r="AV17" s="169"/>
      <c r="AW17" s="169"/>
      <c r="AX17" s="297" t="s">
        <v>118</v>
      </c>
      <c r="AY17" s="297"/>
      <c r="AZ17" s="169"/>
      <c r="BA17" s="174"/>
      <c r="BB17" s="173"/>
      <c r="BC17" s="161"/>
    </row>
    <row r="18" spans="1:55" ht="10.5" customHeight="1" thickBot="1">
      <c r="A18" s="175"/>
      <c r="B18" s="169"/>
      <c r="C18" s="173"/>
      <c r="D18" s="173"/>
      <c r="E18" s="173"/>
      <c r="F18" s="173"/>
      <c r="G18" s="173"/>
      <c r="H18" s="184"/>
      <c r="I18" s="176"/>
      <c r="J18" s="173"/>
      <c r="K18" s="173"/>
      <c r="L18" s="173"/>
      <c r="M18" s="173"/>
      <c r="N18" s="173"/>
      <c r="O18" s="173"/>
      <c r="P18" s="184"/>
      <c r="Q18" s="176"/>
      <c r="R18" s="173"/>
      <c r="S18" s="169"/>
      <c r="T18" s="169"/>
      <c r="U18" s="169"/>
      <c r="V18" s="169"/>
      <c r="W18" s="178"/>
      <c r="X18" s="184"/>
      <c r="Y18" s="176"/>
      <c r="Z18" s="169"/>
      <c r="AA18" s="173"/>
      <c r="AB18" s="173"/>
      <c r="AC18" s="173"/>
      <c r="AD18" s="173"/>
      <c r="AE18" s="173"/>
      <c r="AF18" s="184"/>
      <c r="AG18" s="176"/>
      <c r="AH18" s="169"/>
      <c r="AI18" s="169"/>
      <c r="AJ18" s="169"/>
      <c r="AK18" s="169"/>
      <c r="AL18" s="169"/>
      <c r="AM18" s="169"/>
      <c r="AN18" s="184"/>
      <c r="AO18" s="176"/>
      <c r="AP18" s="173"/>
      <c r="AQ18" s="173"/>
      <c r="AR18" s="173"/>
      <c r="AS18" s="173"/>
      <c r="AT18" s="176"/>
      <c r="AU18" s="177"/>
      <c r="AV18" s="169"/>
      <c r="AW18" s="169"/>
      <c r="AX18" s="169"/>
      <c r="AY18" s="169"/>
      <c r="AZ18" s="169"/>
      <c r="BA18" s="174"/>
      <c r="BB18" s="173"/>
      <c r="BC18" s="161"/>
    </row>
    <row r="19" spans="1:55" ht="10.5" customHeight="1" thickTop="1">
      <c r="A19" s="175"/>
      <c r="B19" s="169"/>
      <c r="C19" s="173"/>
      <c r="D19" s="173"/>
      <c r="E19" s="173">
        <v>1</v>
      </c>
      <c r="F19" s="181"/>
      <c r="G19" s="171"/>
      <c r="H19" s="169"/>
      <c r="I19" s="169"/>
      <c r="J19" s="180">
        <v>10</v>
      </c>
      <c r="K19" s="173"/>
      <c r="L19" s="173"/>
      <c r="M19" s="173">
        <v>5</v>
      </c>
      <c r="N19" s="181"/>
      <c r="O19" s="171"/>
      <c r="P19" s="169"/>
      <c r="Q19" s="169"/>
      <c r="R19" s="186">
        <v>6</v>
      </c>
      <c r="S19" s="169"/>
      <c r="T19" s="169"/>
      <c r="U19" s="173">
        <v>6</v>
      </c>
      <c r="V19" s="181"/>
      <c r="W19" s="171"/>
      <c r="X19" s="169"/>
      <c r="Y19" s="169"/>
      <c r="Z19" s="180">
        <v>7</v>
      </c>
      <c r="AA19" s="173"/>
      <c r="AB19" s="173"/>
      <c r="AC19" s="173">
        <v>1</v>
      </c>
      <c r="AD19" s="181"/>
      <c r="AE19" s="171"/>
      <c r="AF19" s="169"/>
      <c r="AG19" s="169"/>
      <c r="AH19" s="180">
        <v>10</v>
      </c>
      <c r="AI19" s="173"/>
      <c r="AJ19" s="173"/>
      <c r="AK19" s="173">
        <v>3</v>
      </c>
      <c r="AL19" s="181"/>
      <c r="AM19" s="171"/>
      <c r="AN19" s="169"/>
      <c r="AO19" s="169"/>
      <c r="AP19" s="180">
        <v>10</v>
      </c>
      <c r="AQ19" s="173"/>
      <c r="AR19" s="173"/>
      <c r="AS19" s="175">
        <v>9</v>
      </c>
      <c r="AT19" s="169"/>
      <c r="AU19" s="169"/>
      <c r="AV19" s="171"/>
      <c r="AW19" s="172"/>
      <c r="AX19" s="173">
        <v>5</v>
      </c>
      <c r="AY19" s="173"/>
      <c r="AZ19" s="173"/>
      <c r="BA19" s="174"/>
      <c r="BB19" s="173"/>
      <c r="BC19" s="161"/>
    </row>
    <row r="20" spans="1:55" ht="10.5" customHeight="1">
      <c r="A20" s="175"/>
      <c r="B20" s="169"/>
      <c r="C20" s="173"/>
      <c r="D20" s="173"/>
      <c r="E20" s="173"/>
      <c r="F20" s="183"/>
      <c r="G20" s="297" t="s">
        <v>107</v>
      </c>
      <c r="H20" s="297"/>
      <c r="I20" s="173"/>
      <c r="J20" s="180"/>
      <c r="K20" s="173"/>
      <c r="L20" s="173"/>
      <c r="M20" s="173"/>
      <c r="N20" s="183"/>
      <c r="O20" s="297" t="s">
        <v>108</v>
      </c>
      <c r="P20" s="297"/>
      <c r="Q20" s="169"/>
      <c r="R20" s="186"/>
      <c r="S20" s="169"/>
      <c r="T20" s="169"/>
      <c r="U20" s="173"/>
      <c r="V20" s="183"/>
      <c r="W20" s="297" t="s">
        <v>109</v>
      </c>
      <c r="X20" s="297"/>
      <c r="Y20" s="169"/>
      <c r="Z20" s="180"/>
      <c r="AA20" s="173"/>
      <c r="AB20" s="173"/>
      <c r="AC20" s="173"/>
      <c r="AD20" s="183"/>
      <c r="AE20" s="297" t="s">
        <v>112</v>
      </c>
      <c r="AF20" s="297"/>
      <c r="AG20" s="169"/>
      <c r="AH20" s="180"/>
      <c r="AI20" s="173"/>
      <c r="AJ20" s="173"/>
      <c r="AK20" s="173"/>
      <c r="AL20" s="183"/>
      <c r="AM20" s="297" t="s">
        <v>111</v>
      </c>
      <c r="AN20" s="297"/>
      <c r="AO20" s="169"/>
      <c r="AP20" s="180"/>
      <c r="AQ20" s="173"/>
      <c r="AR20" s="173"/>
      <c r="AS20" s="175"/>
      <c r="AT20" s="169"/>
      <c r="AU20" s="297" t="s">
        <v>110</v>
      </c>
      <c r="AV20" s="297"/>
      <c r="AW20" s="174"/>
      <c r="AX20" s="173"/>
      <c r="AY20" s="173"/>
      <c r="AZ20" s="173"/>
      <c r="BA20" s="174"/>
      <c r="BB20" s="173"/>
      <c r="BC20" s="161"/>
    </row>
    <row r="21" spans="1:55" ht="10.5" customHeight="1">
      <c r="A21" s="187"/>
      <c r="B21" s="178"/>
      <c r="C21" s="173"/>
      <c r="D21" s="173"/>
      <c r="E21" s="173"/>
      <c r="F21" s="183"/>
      <c r="G21" s="173"/>
      <c r="H21" s="173"/>
      <c r="I21" s="173"/>
      <c r="J21" s="188"/>
      <c r="K21" s="173"/>
      <c r="L21" s="173"/>
      <c r="M21" s="173"/>
      <c r="N21" s="183"/>
      <c r="O21" s="173"/>
      <c r="P21" s="173"/>
      <c r="Q21" s="173"/>
      <c r="R21" s="189"/>
      <c r="S21" s="169"/>
      <c r="T21" s="169"/>
      <c r="U21" s="173"/>
      <c r="V21" s="183"/>
      <c r="W21" s="173"/>
      <c r="X21" s="173"/>
      <c r="Y21" s="173"/>
      <c r="Z21" s="188"/>
      <c r="AA21" s="173"/>
      <c r="AB21" s="173"/>
      <c r="AC21" s="173"/>
      <c r="AD21" s="183"/>
      <c r="AE21" s="169"/>
      <c r="AF21" s="169"/>
      <c r="AG21" s="169"/>
      <c r="AH21" s="188"/>
      <c r="AI21" s="173"/>
      <c r="AJ21" s="173"/>
      <c r="AK21" s="173"/>
      <c r="AL21" s="183"/>
      <c r="AM21" s="169"/>
      <c r="AN21" s="169"/>
      <c r="AO21" s="169"/>
      <c r="AP21" s="188"/>
      <c r="AQ21" s="173"/>
      <c r="AR21" s="173"/>
      <c r="AS21" s="187"/>
      <c r="AT21" s="169"/>
      <c r="AU21" s="169"/>
      <c r="AV21" s="169"/>
      <c r="AW21" s="174"/>
      <c r="AX21" s="173"/>
      <c r="AY21" s="173"/>
      <c r="AZ21" s="173"/>
      <c r="BA21" s="179"/>
      <c r="BB21" s="173"/>
      <c r="BC21" s="161"/>
    </row>
    <row r="22" spans="1:55" ht="24" customHeight="1">
      <c r="A22" s="302" t="s">
        <v>141</v>
      </c>
      <c r="B22" s="303"/>
      <c r="C22" s="31"/>
      <c r="D22" s="31"/>
      <c r="E22" s="302" t="s">
        <v>142</v>
      </c>
      <c r="F22" s="303"/>
      <c r="G22" s="31"/>
      <c r="H22" s="31"/>
      <c r="I22" s="302" t="s">
        <v>148</v>
      </c>
      <c r="J22" s="303"/>
      <c r="K22" s="31"/>
      <c r="L22" s="31"/>
      <c r="M22" s="302" t="s">
        <v>143</v>
      </c>
      <c r="N22" s="303"/>
      <c r="O22" s="31"/>
      <c r="P22" s="31"/>
      <c r="Q22" s="302" t="s">
        <v>149</v>
      </c>
      <c r="R22" s="303"/>
      <c r="S22" s="32"/>
      <c r="T22" s="32"/>
      <c r="U22" s="302" t="s">
        <v>144</v>
      </c>
      <c r="V22" s="303"/>
      <c r="W22" s="31"/>
      <c r="X22" s="31"/>
      <c r="Y22" s="302" t="s">
        <v>150</v>
      </c>
      <c r="Z22" s="303"/>
      <c r="AA22" s="33"/>
      <c r="AB22" s="31"/>
      <c r="AC22" s="302" t="s">
        <v>145</v>
      </c>
      <c r="AD22" s="303"/>
      <c r="AE22" s="31"/>
      <c r="AF22" s="31"/>
      <c r="AG22" s="302" t="s">
        <v>151</v>
      </c>
      <c r="AH22" s="303"/>
      <c r="AI22" s="31"/>
      <c r="AJ22" s="31"/>
      <c r="AK22" s="302" t="s">
        <v>146</v>
      </c>
      <c r="AL22" s="303"/>
      <c r="AM22" s="31"/>
      <c r="AN22" s="31"/>
      <c r="AO22" s="302" t="s">
        <v>152</v>
      </c>
      <c r="AP22" s="303"/>
      <c r="AQ22" s="32"/>
      <c r="AR22" s="32"/>
      <c r="AS22" s="302" t="s">
        <v>147</v>
      </c>
      <c r="AT22" s="303"/>
      <c r="AU22" s="31"/>
      <c r="AV22" s="31"/>
      <c r="AW22" s="302" t="s">
        <v>153</v>
      </c>
      <c r="AX22" s="303"/>
      <c r="AY22" s="34"/>
      <c r="AZ22" s="34"/>
      <c r="BA22" s="302" t="s">
        <v>154</v>
      </c>
      <c r="BB22" s="303"/>
    </row>
    <row r="23" spans="1:55" ht="99.75" customHeight="1">
      <c r="A23" s="299" t="str">
        <f>IF(ﾘｰｸﾞ表!AF4=""," ",VLOOKUP(1,ﾘｰｸﾞ表!$AF$4:$AG$17,2,FALSE))</f>
        <v>鳥川ライジングファルコン</v>
      </c>
      <c r="B23" s="300"/>
      <c r="C23" s="73"/>
      <c r="D23" s="73"/>
      <c r="E23" s="299" t="str">
        <f>IF(ﾘｰｸﾞ表!AF16=""," ",VLOOKUP(7,ﾘｰｸﾞ表!$AF$4:$AG$17,2,FALSE))</f>
        <v>鶴城ファイターズ</v>
      </c>
      <c r="F23" s="300"/>
      <c r="G23" s="73"/>
      <c r="H23" s="73"/>
      <c r="I23" s="299" t="str">
        <f>IF(ﾘｰｸﾞ表!AF26=""," ",VLOOKUP(4,ﾘｰｸﾞ表!$AF$20:$AG$33,2,FALSE))</f>
        <v>須賀川
ブルーインパルス</v>
      </c>
      <c r="J23" s="300"/>
      <c r="K23" s="73"/>
      <c r="L23" s="73"/>
      <c r="M23" s="299" t="str">
        <f>IF(ﾘｰｸﾞ表!AF8=""," ",VLOOKUP(3,ﾘｰｸﾞ表!$AF$4:$AG$17,2,FALSE))</f>
        <v>本宮ドッジボール
　スポーツ少年団</v>
      </c>
      <c r="N23" s="300"/>
      <c r="O23" s="73"/>
      <c r="P23" s="73"/>
      <c r="Q23" s="299" t="str">
        <f>IF(ﾘｰｸﾞ表!AF28=""," ",VLOOKUP(5,ﾘｰｸﾞ表!$AF$20:$AG$33,2,FALSE))</f>
        <v>永盛ミュートス・キッズ</v>
      </c>
      <c r="R23" s="300"/>
      <c r="S23" s="74"/>
      <c r="T23" s="74"/>
      <c r="U23" s="299" t="str">
        <f>IF(ﾘｰｸﾞ表!AF14=""," ",VLOOKUP(6,ﾘｰｸﾞ表!$AF$4:$AG$17,2,FALSE))</f>
        <v>城西レッドウイングス</v>
      </c>
      <c r="V23" s="300"/>
      <c r="W23" s="73"/>
      <c r="X23" s="73"/>
      <c r="Y23" s="299" t="str">
        <f>IF(ﾘｰｸﾞ表!AF22=""," ",VLOOKUP(2,ﾘｰｸﾞ表!$AF$20:$AG$33,2,FALSE))</f>
        <v>ＷＡＮＯドリームズ</v>
      </c>
      <c r="Z23" s="300"/>
      <c r="AA23" s="74"/>
      <c r="AB23" s="73"/>
      <c r="AC23" s="299" t="str">
        <f>IF(ﾘｰｸﾞ表!AF6=""," ",VLOOKUP(2,ﾘｰｸﾞ表!$AF$4:$AG$17,2,FALSE))</f>
        <v>Ａｏｉトップガン</v>
      </c>
      <c r="AD23" s="300"/>
      <c r="AE23" s="73"/>
      <c r="AF23" s="73"/>
      <c r="AG23" s="299" t="str">
        <f>IF(ﾘｰｸﾞ表!AF30=""," ",VLOOKUP(6,ﾘｰｸﾞ表!$AF$20:$AG$33,2,FALSE))</f>
        <v>門田パープルソウル</v>
      </c>
      <c r="AH23" s="300"/>
      <c r="AI23" s="73"/>
      <c r="AJ23" s="73"/>
      <c r="AK23" s="299" t="str">
        <f>IF(ﾘｰｸﾞ表!AF12=""," ",VLOOKUP(5,ﾘｰｸﾞ表!$AF$4:$AG$17,2,FALSE))</f>
        <v>緑ヶ丘ドッジボール
　スポーツ少年団</v>
      </c>
      <c r="AL23" s="300"/>
      <c r="AM23" s="73"/>
      <c r="AN23" s="73"/>
      <c r="AO23" s="299" t="str">
        <f>IF(ﾘｰｸﾞ表!AF24=""," ",VLOOKUP(3,ﾘｰｸﾞ表!$AF$20:$AG$33,2,FALSE))</f>
        <v>ブルースターキング</v>
      </c>
      <c r="AP23" s="300"/>
      <c r="AQ23" s="74"/>
      <c r="AR23" s="74"/>
      <c r="AS23" s="299" t="str">
        <f>IF(ﾘｰｸﾞ表!AF10=""," ",VLOOKUP(4,ﾘｰｸﾞ表!$AF$4:$AG$17,2,FALSE))</f>
        <v>館ジャングルー</v>
      </c>
      <c r="AT23" s="300"/>
      <c r="AU23" s="73"/>
      <c r="AV23" s="73"/>
      <c r="AW23" s="299" t="str">
        <f>IF(ﾘｰｸﾞ表!AF32=""," ",VLOOKUP(7,ﾘｰｸﾞ表!$AF$20:$AG$33,2,FALSE))</f>
        <v>キッズソルジャー</v>
      </c>
      <c r="AX23" s="300"/>
      <c r="AY23" s="73"/>
      <c r="AZ23" s="73"/>
      <c r="BA23" s="299" t="str">
        <f>IF(ﾘｰｸﾞ表!AF20=""," ",VLOOKUP(1,ﾘｰｸﾞ表!$AF$20:$AG$33,2,FALSE))</f>
        <v>新鶴ファイターズ</v>
      </c>
      <c r="BB23" s="300"/>
    </row>
    <row r="24" spans="1:55">
      <c r="A24" s="7"/>
      <c r="B24" s="7"/>
      <c r="C24" s="1"/>
      <c r="D24" s="1"/>
      <c r="E24" s="7"/>
      <c r="F24" s="7"/>
      <c r="G24" s="1"/>
      <c r="H24" s="1"/>
      <c r="I24" s="7"/>
      <c r="J24" s="7"/>
      <c r="K24" s="1"/>
      <c r="L24" s="1"/>
      <c r="M24" s="7"/>
      <c r="N24" s="7"/>
      <c r="O24" s="1"/>
      <c r="P24" s="1"/>
      <c r="Q24" s="7"/>
      <c r="R24" s="7"/>
      <c r="S24" s="2"/>
      <c r="T24" s="2"/>
      <c r="U24" s="8"/>
      <c r="V24" s="8"/>
      <c r="W24" s="8"/>
      <c r="X24" s="8"/>
      <c r="Y24" s="8"/>
      <c r="Z24" s="8"/>
      <c r="AA24" s="8"/>
      <c r="AB24" s="8"/>
      <c r="AC24" s="6"/>
      <c r="AD24" s="6"/>
      <c r="AE24" s="1"/>
      <c r="AF24" s="1"/>
      <c r="AG24" s="1"/>
      <c r="AH24" s="1"/>
    </row>
    <row r="26" spans="1:55">
      <c r="F26" s="304" t="s">
        <v>140</v>
      </c>
      <c r="G26" s="304"/>
      <c r="H26" s="304"/>
      <c r="I26" s="304"/>
      <c r="J26" s="304"/>
      <c r="K26" s="304"/>
      <c r="L26" s="304"/>
      <c r="M26" s="304"/>
      <c r="N26" s="305"/>
      <c r="O26" s="305"/>
      <c r="P26" s="305"/>
      <c r="Q26" s="305"/>
    </row>
    <row r="27" spans="1:55">
      <c r="F27" s="304"/>
      <c r="G27" s="304"/>
      <c r="H27" s="304"/>
      <c r="I27" s="304"/>
      <c r="J27" s="304"/>
      <c r="K27" s="304"/>
      <c r="L27" s="304"/>
      <c r="M27" s="304"/>
      <c r="N27" s="305"/>
      <c r="O27" s="305"/>
      <c r="P27" s="305"/>
      <c r="Q27" s="305"/>
    </row>
    <row r="29" spans="1:55" ht="10.5" customHeight="1">
      <c r="T29" s="1"/>
      <c r="U29" s="11"/>
      <c r="V29" s="11"/>
      <c r="W29" s="11"/>
      <c r="X29" s="11"/>
      <c r="Y29" s="190"/>
      <c r="Z29" s="11"/>
      <c r="AA29" s="11"/>
      <c r="AB29" s="11"/>
      <c r="AC29" s="1"/>
      <c r="AD29" s="1"/>
      <c r="AE29" s="1"/>
      <c r="AF29" s="1"/>
      <c r="AG29" s="1"/>
      <c r="AH29" s="1"/>
      <c r="AI29" s="1"/>
      <c r="AM29" s="1"/>
    </row>
    <row r="30" spans="1:55" ht="10.5" customHeight="1" thickBot="1">
      <c r="T30" s="1"/>
      <c r="U30" s="192"/>
      <c r="V30" s="192"/>
      <c r="W30" s="192"/>
      <c r="X30" s="192"/>
      <c r="Y30" s="191"/>
      <c r="Z30" s="9"/>
      <c r="AA30" s="9"/>
      <c r="AB30" s="9"/>
      <c r="AC30" s="1"/>
      <c r="AD30" s="1"/>
      <c r="AE30" s="1"/>
      <c r="AF30" s="1"/>
      <c r="AG30" s="1"/>
      <c r="AH30" s="1"/>
      <c r="AI30" s="1"/>
      <c r="AM30" s="1"/>
    </row>
    <row r="31" spans="1:55" ht="10.5" customHeight="1" thickTop="1">
      <c r="O31" s="193"/>
      <c r="P31" s="193"/>
      <c r="Q31" s="193"/>
      <c r="R31" s="194"/>
      <c r="S31" s="194"/>
      <c r="T31" s="195">
        <v>5</v>
      </c>
      <c r="U31" s="196"/>
      <c r="V31" s="196"/>
      <c r="W31" s="196"/>
      <c r="X31" s="196"/>
      <c r="Y31" s="196"/>
      <c r="Z31" s="197"/>
      <c r="AA31" s="197"/>
      <c r="AB31" s="197"/>
      <c r="AC31" s="197"/>
      <c r="AD31" s="197"/>
      <c r="AE31" s="197"/>
      <c r="AF31" s="198">
        <v>2</v>
      </c>
      <c r="AG31" s="196"/>
      <c r="AH31" s="196"/>
      <c r="AI31" s="196"/>
      <c r="AJ31" s="193"/>
      <c r="AM31" s="11"/>
    </row>
    <row r="32" spans="1:55" ht="10.5" customHeight="1">
      <c r="O32" s="193"/>
      <c r="P32" s="193"/>
      <c r="Q32" s="193"/>
      <c r="R32" s="194"/>
      <c r="S32" s="194"/>
      <c r="T32" s="195"/>
      <c r="U32" s="196"/>
      <c r="V32" s="196"/>
      <c r="W32" s="196"/>
      <c r="X32" s="199"/>
      <c r="Y32" s="294" t="s">
        <v>106</v>
      </c>
      <c r="Z32" s="306"/>
      <c r="AA32" s="193"/>
      <c r="AB32" s="160"/>
      <c r="AC32" s="199"/>
      <c r="AD32" s="196"/>
      <c r="AE32" s="196"/>
      <c r="AF32" s="198"/>
      <c r="AG32" s="196"/>
      <c r="AH32" s="199"/>
      <c r="AI32" s="199"/>
      <c r="AJ32" s="193"/>
      <c r="AM32" s="1"/>
    </row>
    <row r="33" spans="15:39" ht="10.5" customHeight="1" thickBot="1">
      <c r="O33" s="193"/>
      <c r="P33" s="193"/>
      <c r="Q33" s="193"/>
      <c r="R33" s="200"/>
      <c r="S33" s="200"/>
      <c r="T33" s="201"/>
      <c r="U33" s="202"/>
      <c r="V33" s="202"/>
      <c r="W33" s="202"/>
      <c r="X33" s="199"/>
      <c r="Y33" s="199"/>
      <c r="Z33" s="199"/>
      <c r="AA33" s="199"/>
      <c r="AB33" s="199"/>
      <c r="AC33" s="196"/>
      <c r="AD33" s="196"/>
      <c r="AE33" s="202"/>
      <c r="AF33" s="203"/>
      <c r="AG33" s="204"/>
      <c r="AH33" s="199"/>
      <c r="AI33" s="199"/>
      <c r="AJ33" s="193"/>
      <c r="AM33" s="1"/>
    </row>
    <row r="34" spans="15:39" ht="10.5" customHeight="1" thickTop="1">
      <c r="O34" s="193"/>
      <c r="P34" s="193"/>
      <c r="Q34" s="205">
        <v>7</v>
      </c>
      <c r="R34" s="194"/>
      <c r="S34" s="194"/>
      <c r="T34" s="196"/>
      <c r="U34" s="197"/>
      <c r="V34" s="197"/>
      <c r="W34" s="197"/>
      <c r="X34" s="198">
        <v>0</v>
      </c>
      <c r="Y34" s="196"/>
      <c r="Z34" s="196"/>
      <c r="AA34" s="196"/>
      <c r="AB34" s="196"/>
      <c r="AC34" s="196">
        <v>2</v>
      </c>
      <c r="AD34" s="206"/>
      <c r="AE34" s="197"/>
      <c r="AF34" s="196"/>
      <c r="AG34" s="196"/>
      <c r="AH34" s="198">
        <v>6</v>
      </c>
      <c r="AI34" s="196"/>
      <c r="AJ34" s="193"/>
      <c r="AM34" s="1"/>
    </row>
    <row r="35" spans="15:39" ht="10.5" customHeight="1">
      <c r="O35" s="193"/>
      <c r="P35" s="193"/>
      <c r="Q35" s="205"/>
      <c r="R35" s="194"/>
      <c r="S35" s="193"/>
      <c r="T35" s="301" t="s">
        <v>115</v>
      </c>
      <c r="U35" s="306"/>
      <c r="V35" s="194"/>
      <c r="W35" s="159"/>
      <c r="X35" s="198"/>
      <c r="Y35" s="196"/>
      <c r="Z35" s="196"/>
      <c r="AA35" s="196"/>
      <c r="AB35" s="196"/>
      <c r="AC35" s="207"/>
      <c r="AD35" s="208"/>
      <c r="AE35" s="301" t="s">
        <v>114</v>
      </c>
      <c r="AF35" s="301"/>
      <c r="AG35" s="194"/>
      <c r="AH35" s="209"/>
      <c r="AI35" s="196"/>
      <c r="AJ35" s="193"/>
      <c r="AM35" s="1"/>
    </row>
    <row r="36" spans="15:39" ht="10.5" customHeight="1" thickBot="1">
      <c r="O36" s="193"/>
      <c r="P36" s="193"/>
      <c r="Q36" s="205"/>
      <c r="R36" s="194"/>
      <c r="S36" s="193"/>
      <c r="T36" s="196"/>
      <c r="U36" s="199"/>
      <c r="V36" s="202"/>
      <c r="W36" s="202"/>
      <c r="X36" s="203"/>
      <c r="Y36" s="204"/>
      <c r="Z36" s="196"/>
      <c r="AA36" s="196"/>
      <c r="AB36" s="196"/>
      <c r="AC36" s="199"/>
      <c r="AD36" s="208"/>
      <c r="AE36" s="196"/>
      <c r="AF36" s="196"/>
      <c r="AG36" s="196"/>
      <c r="AH36" s="198"/>
      <c r="AI36" s="196"/>
      <c r="AJ36" s="193"/>
      <c r="AM36" s="1"/>
    </row>
    <row r="37" spans="15:39" ht="10.5" customHeight="1" thickTop="1">
      <c r="O37" s="193"/>
      <c r="P37" s="193"/>
      <c r="Q37" s="205"/>
      <c r="R37" s="194"/>
      <c r="S37" s="193"/>
      <c r="T37" s="196"/>
      <c r="U37" s="199">
        <v>1</v>
      </c>
      <c r="V37" s="206"/>
      <c r="W37" s="197"/>
      <c r="X37" s="196"/>
      <c r="Y37" s="196"/>
      <c r="Z37" s="198">
        <v>4</v>
      </c>
      <c r="AA37" s="196"/>
      <c r="AB37" s="196"/>
      <c r="AC37" s="199"/>
      <c r="AD37" s="208"/>
      <c r="AE37" s="196"/>
      <c r="AF37" s="196"/>
      <c r="AG37" s="196"/>
      <c r="AH37" s="198"/>
      <c r="AI37" s="196"/>
      <c r="AJ37" s="193"/>
      <c r="AM37" s="11"/>
    </row>
    <row r="38" spans="15:39" ht="10.5" customHeight="1">
      <c r="O38" s="193"/>
      <c r="P38" s="193"/>
      <c r="Q38" s="205"/>
      <c r="R38" s="194"/>
      <c r="S38" s="193"/>
      <c r="T38" s="196"/>
      <c r="U38" s="199"/>
      <c r="V38" s="208"/>
      <c r="W38" s="301" t="s">
        <v>113</v>
      </c>
      <c r="X38" s="301"/>
      <c r="Y38" s="194"/>
      <c r="Z38" s="209"/>
      <c r="AA38" s="196"/>
      <c r="AB38" s="196"/>
      <c r="AC38" s="199"/>
      <c r="AD38" s="208"/>
      <c r="AE38" s="196"/>
      <c r="AF38" s="196"/>
      <c r="AG38" s="194"/>
      <c r="AH38" s="209"/>
      <c r="AI38" s="196"/>
      <c r="AJ38" s="193"/>
      <c r="AM38" s="11"/>
    </row>
    <row r="39" spans="15:39" ht="10.5" customHeight="1">
      <c r="O39" s="193"/>
      <c r="P39" s="193"/>
      <c r="Q39" s="210"/>
      <c r="R39" s="211"/>
      <c r="S39" s="193"/>
      <c r="T39" s="196"/>
      <c r="U39" s="199"/>
      <c r="V39" s="212"/>
      <c r="W39" s="196"/>
      <c r="X39" s="196"/>
      <c r="Y39" s="196"/>
      <c r="Z39" s="213"/>
      <c r="AA39" s="196"/>
      <c r="AB39" s="196"/>
      <c r="AC39" s="199"/>
      <c r="AD39" s="208"/>
      <c r="AE39" s="196"/>
      <c r="AF39" s="196"/>
      <c r="AG39" s="196"/>
      <c r="AH39" s="213"/>
      <c r="AI39" s="196"/>
      <c r="AJ39" s="193"/>
      <c r="AM39" s="11"/>
    </row>
    <row r="40" spans="15:39" s="31" customFormat="1" ht="24" customHeight="1">
      <c r="Q40" s="302" t="s">
        <v>155</v>
      </c>
      <c r="R40" s="307"/>
      <c r="U40" s="302" t="s">
        <v>156</v>
      </c>
      <c r="V40" s="308"/>
      <c r="Y40" s="302" t="s">
        <v>157</v>
      </c>
      <c r="Z40" s="307"/>
      <c r="AC40" s="302" t="s">
        <v>158</v>
      </c>
      <c r="AD40" s="307"/>
      <c r="AG40" s="302" t="s">
        <v>159</v>
      </c>
      <c r="AH40" s="303"/>
    </row>
    <row r="41" spans="15:39" ht="105.75" customHeight="1">
      <c r="Q41" s="299" t="str">
        <f>IF(ﾘｰｸﾞ表!AF37=""," ",VLOOKUP(1,ﾘｰｸﾞ表!$AF$37:$AG$46,2,FALSE))</f>
        <v>鳥川トレルンジャー</v>
      </c>
      <c r="R41" s="300"/>
      <c r="S41" s="75"/>
      <c r="T41" s="75"/>
      <c r="U41" s="299" t="str">
        <f>IF(ﾘｰｸﾞ表!AF45=""," ",VLOOKUP(5,ﾘｰｸﾞ表!$AF$37:$AG$46,2,FALSE))</f>
        <v>須賀川西スポーツ
　少年団ガッキーズ</v>
      </c>
      <c r="V41" s="300"/>
      <c r="W41" s="75"/>
      <c r="X41" s="75"/>
      <c r="Y41" s="299" t="str">
        <f>IF(ﾘｰｸﾞ表!AF41=""," ",VLOOKUP(3,ﾘｰｸﾞ表!$AF$37:$AG$46,2,FALSE))</f>
        <v>緑ヶ丘ドッジボール
　スポーツ少年団Ｊｒ</v>
      </c>
      <c r="Z41" s="300"/>
      <c r="AA41" s="75"/>
      <c r="AB41" s="75"/>
      <c r="AC41" s="299" t="str">
        <f>IF(ﾘｰｸﾞ表!AF43=""," ",VLOOKUP(4,ﾘｰｸﾞ表!$AF$37:$AG$46,2,FALSE))</f>
        <v>新鶴ファイターズＪｒ</v>
      </c>
      <c r="AD41" s="300"/>
      <c r="AE41" s="75"/>
      <c r="AF41" s="75"/>
      <c r="AG41" s="299" t="str">
        <f>IF(ﾘｰｸﾞ表!AF39=""," ",VLOOKUP(2,ﾘｰｸﾞ表!$AF$37:$AG$46,2,FALSE))</f>
        <v>モンパーキッズ</v>
      </c>
      <c r="AH41" s="300"/>
    </row>
  </sheetData>
  <sheetProtection insertColumns="0" insertRows="0" deleteColumns="0" deleteRows="0"/>
  <mergeCells count="64">
    <mergeCell ref="T35:U35"/>
    <mergeCell ref="AG41:AH41"/>
    <mergeCell ref="AC41:AD41"/>
    <mergeCell ref="Q41:R41"/>
    <mergeCell ref="AC40:AD40"/>
    <mergeCell ref="Y40:Z40"/>
    <mergeCell ref="U40:V40"/>
    <mergeCell ref="Q40:R40"/>
    <mergeCell ref="W38:X38"/>
    <mergeCell ref="Y41:Z41"/>
    <mergeCell ref="U41:V41"/>
    <mergeCell ref="BA22:BB22"/>
    <mergeCell ref="BA23:BB23"/>
    <mergeCell ref="AA10:AB10"/>
    <mergeCell ref="K14:L14"/>
    <mergeCell ref="AQ14:AR14"/>
    <mergeCell ref="AE20:AF20"/>
    <mergeCell ref="AM20:AN20"/>
    <mergeCell ref="AI17:AJ17"/>
    <mergeCell ref="AX17:AY17"/>
    <mergeCell ref="AU20:AV20"/>
    <mergeCell ref="AW22:AX22"/>
    <mergeCell ref="AC23:AD23"/>
    <mergeCell ref="AG23:AH23"/>
    <mergeCell ref="AK23:AL23"/>
    <mergeCell ref="AO23:AP23"/>
    <mergeCell ref="AS23:AT23"/>
    <mergeCell ref="AW23:AX23"/>
    <mergeCell ref="AC22:AD22"/>
    <mergeCell ref="AG22:AH22"/>
    <mergeCell ref="AK22:AL22"/>
    <mergeCell ref="AO22:AP22"/>
    <mergeCell ref="AS22:AT22"/>
    <mergeCell ref="O20:P20"/>
    <mergeCell ref="W20:X20"/>
    <mergeCell ref="Y22:Z22"/>
    <mergeCell ref="E23:F23"/>
    <mergeCell ref="I23:J23"/>
    <mergeCell ref="M23:N23"/>
    <mergeCell ref="Q23:R23"/>
    <mergeCell ref="U22:V22"/>
    <mergeCell ref="U23:V23"/>
    <mergeCell ref="A1:BC1"/>
    <mergeCell ref="A23:B23"/>
    <mergeCell ref="AE35:AF35"/>
    <mergeCell ref="AG40:AH40"/>
    <mergeCell ref="B4:M5"/>
    <mergeCell ref="F26:Q27"/>
    <mergeCell ref="Y32:Z32"/>
    <mergeCell ref="A22:B22"/>
    <mergeCell ref="E22:F22"/>
    <mergeCell ref="I22:J22"/>
    <mergeCell ref="M22:N22"/>
    <mergeCell ref="Q22:R22"/>
    <mergeCell ref="Y23:Z23"/>
    <mergeCell ref="S17:T17"/>
    <mergeCell ref="G20:H20"/>
    <mergeCell ref="D17:E17"/>
    <mergeCell ref="G9:H9"/>
    <mergeCell ref="G10:H10"/>
    <mergeCell ref="G11:H11"/>
    <mergeCell ref="AU9:AV9"/>
    <mergeCell ref="AU10:AV10"/>
    <mergeCell ref="AU11:AV11"/>
  </mergeCells>
  <phoneticPr fontId="1"/>
  <pageMargins left="0.78740157480314965" right="0" top="0" bottom="0" header="0" footer="0"/>
  <pageSetup paperSize="9" scale="93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ﾁｰﾑ名</vt:lpstr>
      <vt:lpstr>ﾀｲﾑﾃｰﾌﾞﾙ</vt:lpstr>
      <vt:lpstr>ﾘｰｸﾞ表</vt:lpstr>
      <vt:lpstr>ﾄｰﾅﾒﾝﾄ表</vt:lpstr>
      <vt:lpstr>ﾀｲﾑﾃｰﾌﾞﾙ!Print_Area</vt:lpstr>
      <vt:lpstr>ﾄｰﾅﾒﾝﾄ表!Print_Area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kyota</dc:creator>
  <cp:lastModifiedBy>kyota</cp:lastModifiedBy>
  <cp:lastPrinted>2016-09-18T05:26:50Z</cp:lastPrinted>
  <dcterms:created xsi:type="dcterms:W3CDTF">2015-02-25T08:58:39Z</dcterms:created>
  <dcterms:modified xsi:type="dcterms:W3CDTF">2016-09-22T00:47:28Z</dcterms:modified>
</cp:coreProperties>
</file>